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01. VZ\7_Natálie Karpovičová\ZPŘ Borová\"/>
    </mc:Choice>
  </mc:AlternateContent>
  <bookViews>
    <workbookView xWindow="0" yWindow="0" windowWidth="25200" windowHeight="11385"/>
  </bookViews>
  <sheets>
    <sheet name="Rekapitulace stavby" sheetId="1" r:id="rId1"/>
    <sheet name="SO 01 a 04 - SO Rodinný d..." sheetId="2" r:id="rId2"/>
    <sheet name="SO 02 - Zpevněné plochy" sheetId="3" r:id="rId3"/>
    <sheet name="SO 03 - Tepelné čerpadlo ..." sheetId="4" r:id="rId4"/>
    <sheet name="SO 06 - Dešťové kanalizač..." sheetId="5" r:id="rId5"/>
    <sheet name="SO 07 - Kanalizační splaš..." sheetId="6" r:id="rId6"/>
    <sheet name="SO 08 - Výměna stávající ..." sheetId="7" r:id="rId7"/>
    <sheet name="VRN - Vedlejší rozpočtové..." sheetId="8" r:id="rId8"/>
  </sheets>
  <definedNames>
    <definedName name="_xlnm._FilterDatabase" localSheetId="1" hidden="1">'SO 01 a 04 - SO Rodinný d...'!$C$150:$K$2298</definedName>
    <definedName name="_xlnm._FilterDatabase" localSheetId="2" hidden="1">'SO 02 - Zpevněné plochy'!$C$126:$K$205</definedName>
    <definedName name="_xlnm._FilterDatabase" localSheetId="3" hidden="1">'SO 03 - Tepelné čerpadlo ...'!$C$131:$K$395</definedName>
    <definedName name="_xlnm._FilterDatabase" localSheetId="4" hidden="1">'SO 06 - Dešťové kanalizač...'!$C$125:$K$171</definedName>
    <definedName name="_xlnm._FilterDatabase" localSheetId="5" hidden="1">'SO 07 - Kanalizační splaš...'!$C$127:$K$216</definedName>
    <definedName name="_xlnm._FilterDatabase" localSheetId="6" hidden="1">'SO 08 - Výměna stávající ...'!$C$123:$K$207</definedName>
    <definedName name="_xlnm._FilterDatabase" localSheetId="7" hidden="1">'VRN - Vedlejší rozpočtové...'!$C$124:$K$148</definedName>
    <definedName name="_xlnm.Print_Titles" localSheetId="0">'Rekapitulace stavby'!$92:$92</definedName>
    <definedName name="_xlnm.Print_Titles" localSheetId="1">'SO 01 a 04 - SO Rodinný d...'!$150:$150</definedName>
    <definedName name="_xlnm.Print_Titles" localSheetId="2">'SO 02 - Zpevněné plochy'!$126:$126</definedName>
    <definedName name="_xlnm.Print_Titles" localSheetId="3">'SO 03 - Tepelné čerpadlo ...'!$131:$131</definedName>
    <definedName name="_xlnm.Print_Titles" localSheetId="4">'SO 06 - Dešťové kanalizač...'!$125:$125</definedName>
    <definedName name="_xlnm.Print_Titles" localSheetId="5">'SO 07 - Kanalizační splaš...'!$127:$127</definedName>
    <definedName name="_xlnm.Print_Titles" localSheetId="6">'SO 08 - Výměna stávající ...'!$123:$123</definedName>
    <definedName name="_xlnm.Print_Titles" localSheetId="7">'VRN - Vedlejší rozpočtové...'!$124:$124</definedName>
    <definedName name="_xlnm.Print_Area" localSheetId="0">'Rekapitulace stavby'!$D$4:$AO$76,'Rekapitulace stavby'!$C$82:$AQ$103</definedName>
    <definedName name="_xlnm.Print_Area" localSheetId="1">'SO 01 a 04 - SO Rodinný d...'!$C$4:$J$76,'SO 01 a 04 - SO Rodinný d...'!$C$82:$J$130,'SO 01 a 04 - SO Rodinný d...'!$C$136:$K$2298</definedName>
    <definedName name="_xlnm.Print_Area" localSheetId="2">'SO 02 - Zpevněné plochy'!$C$4:$J$76,'SO 02 - Zpevněné plochy'!$C$82:$J$106,'SO 02 - Zpevněné plochy'!$C$112:$K$205</definedName>
    <definedName name="_xlnm.Print_Area" localSheetId="3">'SO 03 - Tepelné čerpadlo ...'!$C$4:$J$76,'SO 03 - Tepelné čerpadlo ...'!$C$82:$J$111,'SO 03 - Tepelné čerpadlo ...'!$C$117:$K$395</definedName>
    <definedName name="_xlnm.Print_Area" localSheetId="4">'SO 06 - Dešťové kanalizač...'!$C$4:$J$76,'SO 06 - Dešťové kanalizač...'!$C$82:$J$105,'SO 06 - Dešťové kanalizač...'!$C$111:$K$171</definedName>
    <definedName name="_xlnm.Print_Area" localSheetId="5">'SO 07 - Kanalizační splaš...'!$C$4:$J$76,'SO 07 - Kanalizační splaš...'!$C$82:$J$107,'SO 07 - Kanalizační splaš...'!$C$113:$K$216</definedName>
    <definedName name="_xlnm.Print_Area" localSheetId="6">'SO 08 - Výměna stávající ...'!$C$4:$J$76,'SO 08 - Výměna stávající ...'!$C$82:$J$103,'SO 08 - Výměna stávající ...'!$C$109:$K$207</definedName>
    <definedName name="_xlnm.Print_Area" localSheetId="7">'VRN - Vedlejší rozpočtové...'!$C$4:$J$76,'VRN - Vedlejší rozpočtové...'!$C$82:$J$104,'VRN - Vedlejší rozpočtové...'!$C$110:$K$148</definedName>
  </definedNames>
  <calcPr calcId="152511"/>
</workbook>
</file>

<file path=xl/calcChain.xml><?xml version="1.0" encoding="utf-8"?>
<calcChain xmlns="http://schemas.openxmlformats.org/spreadsheetml/2006/main">
  <c r="J39" i="8" l="1"/>
  <c r="J38" i="8"/>
  <c r="AY102" i="1"/>
  <c r="J37" i="8"/>
  <c r="AX102" i="1"/>
  <c r="BI147" i="8"/>
  <c r="BH147" i="8"/>
  <c r="BG147" i="8"/>
  <c r="BE147" i="8"/>
  <c r="T147" i="8"/>
  <c r="T146" i="8"/>
  <c r="R147" i="8"/>
  <c r="R146" i="8"/>
  <c r="P147" i="8"/>
  <c r="P146" i="8"/>
  <c r="BI144" i="8"/>
  <c r="BH144" i="8"/>
  <c r="BG144" i="8"/>
  <c r="BE144" i="8"/>
  <c r="T144" i="8"/>
  <c r="T143" i="8"/>
  <c r="R144" i="8"/>
  <c r="R143" i="8" s="1"/>
  <c r="P144" i="8"/>
  <c r="P143" i="8"/>
  <c r="BI140" i="8"/>
  <c r="BH140" i="8"/>
  <c r="BG140" i="8"/>
  <c r="BE140" i="8"/>
  <c r="T140" i="8"/>
  <c r="R140" i="8"/>
  <c r="P140" i="8"/>
  <c r="BI138" i="8"/>
  <c r="BH138" i="8"/>
  <c r="BG138" i="8"/>
  <c r="BE138" i="8"/>
  <c r="T138" i="8"/>
  <c r="R138" i="8"/>
  <c r="P138" i="8"/>
  <c r="BI134" i="8"/>
  <c r="BH134" i="8"/>
  <c r="BG134" i="8"/>
  <c r="BE134" i="8"/>
  <c r="T134" i="8"/>
  <c r="R134" i="8"/>
  <c r="P134" i="8"/>
  <c r="BI131" i="8"/>
  <c r="BH131" i="8"/>
  <c r="BG131" i="8"/>
  <c r="BE131" i="8"/>
  <c r="T131" i="8"/>
  <c r="R131" i="8"/>
  <c r="P131" i="8"/>
  <c r="BI128" i="8"/>
  <c r="BH128" i="8"/>
  <c r="BG128" i="8"/>
  <c r="BE128" i="8"/>
  <c r="T128" i="8"/>
  <c r="R128" i="8"/>
  <c r="P128" i="8"/>
  <c r="J122" i="8"/>
  <c r="J121" i="8"/>
  <c r="F121" i="8"/>
  <c r="F119" i="8"/>
  <c r="E117" i="8"/>
  <c r="J94" i="8"/>
  <c r="J93" i="8"/>
  <c r="F93" i="8"/>
  <c r="F91" i="8"/>
  <c r="E89" i="8"/>
  <c r="J20" i="8"/>
  <c r="E20" i="8"/>
  <c r="F94" i="8"/>
  <c r="J19" i="8"/>
  <c r="J14" i="8"/>
  <c r="J119" i="8" s="1"/>
  <c r="E7" i="8"/>
  <c r="E113" i="8" s="1"/>
  <c r="J39" i="7"/>
  <c r="J38" i="7"/>
  <c r="AY101" i="1"/>
  <c r="J37" i="7"/>
  <c r="AX101" i="1"/>
  <c r="BI206" i="7"/>
  <c r="BH206" i="7"/>
  <c r="BG206" i="7"/>
  <c r="BE206" i="7"/>
  <c r="T206" i="7"/>
  <c r="T205" i="7"/>
  <c r="R206" i="7"/>
  <c r="R205" i="7"/>
  <c r="P206" i="7"/>
  <c r="P205" i="7"/>
  <c r="BI202" i="7"/>
  <c r="BH202" i="7"/>
  <c r="BG202" i="7"/>
  <c r="BE202" i="7"/>
  <c r="T202" i="7"/>
  <c r="R202" i="7"/>
  <c r="P202" i="7"/>
  <c r="BI199" i="7"/>
  <c r="BH199" i="7"/>
  <c r="BG199" i="7"/>
  <c r="BE199" i="7"/>
  <c r="T199" i="7"/>
  <c r="R199" i="7"/>
  <c r="P199" i="7"/>
  <c r="BI196" i="7"/>
  <c r="BH196" i="7"/>
  <c r="BG196" i="7"/>
  <c r="BE196" i="7"/>
  <c r="T196" i="7"/>
  <c r="R196" i="7"/>
  <c r="P196" i="7"/>
  <c r="BI193" i="7"/>
  <c r="BH193" i="7"/>
  <c r="BG193" i="7"/>
  <c r="BE193" i="7"/>
  <c r="T193" i="7"/>
  <c r="R193" i="7"/>
  <c r="P193" i="7"/>
  <c r="BI190" i="7"/>
  <c r="BH190" i="7"/>
  <c r="BG190" i="7"/>
  <c r="BE190" i="7"/>
  <c r="T190" i="7"/>
  <c r="R190" i="7"/>
  <c r="P190" i="7"/>
  <c r="BI187" i="7"/>
  <c r="BH187" i="7"/>
  <c r="BG187" i="7"/>
  <c r="BE187" i="7"/>
  <c r="T187" i="7"/>
  <c r="R187" i="7"/>
  <c r="P187" i="7"/>
  <c r="BI184" i="7"/>
  <c r="BH184" i="7"/>
  <c r="BG184" i="7"/>
  <c r="BE184" i="7"/>
  <c r="T184" i="7"/>
  <c r="R184" i="7"/>
  <c r="P184" i="7"/>
  <c r="BI181" i="7"/>
  <c r="BH181" i="7"/>
  <c r="BG181" i="7"/>
  <c r="BE181" i="7"/>
  <c r="T181" i="7"/>
  <c r="R181" i="7"/>
  <c r="P181" i="7"/>
  <c r="BI178" i="7"/>
  <c r="BH178" i="7"/>
  <c r="BG178" i="7"/>
  <c r="BE178" i="7"/>
  <c r="T178" i="7"/>
  <c r="R178" i="7"/>
  <c r="P178" i="7"/>
  <c r="BI175" i="7"/>
  <c r="BH175" i="7"/>
  <c r="BG175" i="7"/>
  <c r="BE175" i="7"/>
  <c r="T175" i="7"/>
  <c r="R175" i="7"/>
  <c r="P175" i="7"/>
  <c r="BI173" i="7"/>
  <c r="BH173" i="7"/>
  <c r="BG173" i="7"/>
  <c r="BE173" i="7"/>
  <c r="T173" i="7"/>
  <c r="R173" i="7"/>
  <c r="P173" i="7"/>
  <c r="BI170" i="7"/>
  <c r="BH170" i="7"/>
  <c r="BG170" i="7"/>
  <c r="BE170" i="7"/>
  <c r="T170" i="7"/>
  <c r="R170" i="7"/>
  <c r="P170" i="7"/>
  <c r="BI166" i="7"/>
  <c r="BH166" i="7"/>
  <c r="BG166" i="7"/>
  <c r="BE166" i="7"/>
  <c r="T166" i="7"/>
  <c r="R166" i="7"/>
  <c r="P166" i="7"/>
  <c r="BI163" i="7"/>
  <c r="BH163" i="7"/>
  <c r="BG163" i="7"/>
  <c r="BE163" i="7"/>
  <c r="T163" i="7"/>
  <c r="R163" i="7"/>
  <c r="P163" i="7"/>
  <c r="BI160" i="7"/>
  <c r="BH160" i="7"/>
  <c r="BG160" i="7"/>
  <c r="BE160" i="7"/>
  <c r="T160" i="7"/>
  <c r="R160" i="7"/>
  <c r="P160" i="7"/>
  <c r="BI157" i="7"/>
  <c r="BH157" i="7"/>
  <c r="BG157" i="7"/>
  <c r="BE157" i="7"/>
  <c r="T157" i="7"/>
  <c r="R157" i="7"/>
  <c r="P157" i="7"/>
  <c r="BI154" i="7"/>
  <c r="BH154" i="7"/>
  <c r="BG154" i="7"/>
  <c r="BE154" i="7"/>
  <c r="T154" i="7"/>
  <c r="R154" i="7"/>
  <c r="P154" i="7"/>
  <c r="BI151" i="7"/>
  <c r="BH151" i="7"/>
  <c r="BG151" i="7"/>
  <c r="BE151" i="7"/>
  <c r="T151" i="7"/>
  <c r="R151" i="7"/>
  <c r="P151" i="7"/>
  <c r="BI148" i="7"/>
  <c r="BH148" i="7"/>
  <c r="BG148" i="7"/>
  <c r="BE148" i="7"/>
  <c r="T148" i="7"/>
  <c r="R148" i="7"/>
  <c r="P148" i="7"/>
  <c r="BI145" i="7"/>
  <c r="BH145" i="7"/>
  <c r="BG145" i="7"/>
  <c r="BE145" i="7"/>
  <c r="T145" i="7"/>
  <c r="R145" i="7"/>
  <c r="P145" i="7"/>
  <c r="BI142" i="7"/>
  <c r="BH142" i="7"/>
  <c r="BG142" i="7"/>
  <c r="BE142" i="7"/>
  <c r="T142" i="7"/>
  <c r="R142" i="7"/>
  <c r="P142" i="7"/>
  <c r="BI139" i="7"/>
  <c r="BH139" i="7"/>
  <c r="BG139" i="7"/>
  <c r="BE139" i="7"/>
  <c r="T139" i="7"/>
  <c r="R139" i="7"/>
  <c r="P139" i="7"/>
  <c r="BI136" i="7"/>
  <c r="BH136" i="7"/>
  <c r="BG136" i="7"/>
  <c r="BE136" i="7"/>
  <c r="T136" i="7"/>
  <c r="R136" i="7"/>
  <c r="P136" i="7"/>
  <c r="BI133" i="7"/>
  <c r="BH133" i="7"/>
  <c r="BG133" i="7"/>
  <c r="BE133" i="7"/>
  <c r="T133" i="7"/>
  <c r="R133" i="7"/>
  <c r="P133" i="7"/>
  <c r="BI130" i="7"/>
  <c r="BH130" i="7"/>
  <c r="BG130" i="7"/>
  <c r="BE130" i="7"/>
  <c r="T130" i="7"/>
  <c r="R130" i="7"/>
  <c r="P130" i="7"/>
  <c r="BI127" i="7"/>
  <c r="BH127" i="7"/>
  <c r="BG127" i="7"/>
  <c r="BE127" i="7"/>
  <c r="T127" i="7"/>
  <c r="R127" i="7"/>
  <c r="P127" i="7"/>
  <c r="J121" i="7"/>
  <c r="J120" i="7"/>
  <c r="F120" i="7"/>
  <c r="F118" i="7"/>
  <c r="E116" i="7"/>
  <c r="J94" i="7"/>
  <c r="J93" i="7"/>
  <c r="F93" i="7"/>
  <c r="F91" i="7"/>
  <c r="E89" i="7"/>
  <c r="J20" i="7"/>
  <c r="E20" i="7"/>
  <c r="F94" i="7"/>
  <c r="J19" i="7"/>
  <c r="J14" i="7"/>
  <c r="J91" i="7"/>
  <c r="E7" i="7"/>
  <c r="E85" i="7"/>
  <c r="J39" i="6"/>
  <c r="J38" i="6"/>
  <c r="AY100" i="1"/>
  <c r="J37" i="6"/>
  <c r="AX100" i="1"/>
  <c r="BI214" i="6"/>
  <c r="BH214" i="6"/>
  <c r="BG214" i="6"/>
  <c r="BE214" i="6"/>
  <c r="T214" i="6"/>
  <c r="T213" i="6"/>
  <c r="T212" i="6" s="1"/>
  <c r="R214" i="6"/>
  <c r="R213" i="6"/>
  <c r="R212" i="6"/>
  <c r="P214" i="6"/>
  <c r="P213" i="6"/>
  <c r="P212" i="6"/>
  <c r="BI210" i="6"/>
  <c r="BH210" i="6"/>
  <c r="BG210" i="6"/>
  <c r="BE210" i="6"/>
  <c r="T210" i="6"/>
  <c r="T209" i="6" s="1"/>
  <c r="R210" i="6"/>
  <c r="R209" i="6" s="1"/>
  <c r="P210" i="6"/>
  <c r="P209" i="6"/>
  <c r="BI206" i="6"/>
  <c r="BH206" i="6"/>
  <c r="BG206" i="6"/>
  <c r="BE206" i="6"/>
  <c r="T206" i="6"/>
  <c r="R206" i="6"/>
  <c r="P206" i="6"/>
  <c r="BI204" i="6"/>
  <c r="BH204" i="6"/>
  <c r="BG204" i="6"/>
  <c r="BE204" i="6"/>
  <c r="T204" i="6"/>
  <c r="R204" i="6"/>
  <c r="P204" i="6"/>
  <c r="BI202" i="6"/>
  <c r="BH202" i="6"/>
  <c r="BG202" i="6"/>
  <c r="BE202" i="6"/>
  <c r="T202" i="6"/>
  <c r="R202" i="6"/>
  <c r="P202" i="6"/>
  <c r="BI199" i="6"/>
  <c r="BH199" i="6"/>
  <c r="BG199" i="6"/>
  <c r="BE199" i="6"/>
  <c r="T199" i="6"/>
  <c r="R199" i="6"/>
  <c r="P199" i="6"/>
  <c r="BI196" i="6"/>
  <c r="BH196" i="6"/>
  <c r="BG196" i="6"/>
  <c r="BE196" i="6"/>
  <c r="T196" i="6"/>
  <c r="R196" i="6"/>
  <c r="P196" i="6"/>
  <c r="BI193" i="6"/>
  <c r="BH193" i="6"/>
  <c r="BG193" i="6"/>
  <c r="BE193" i="6"/>
  <c r="T193" i="6"/>
  <c r="R193" i="6"/>
  <c r="P193" i="6"/>
  <c r="BI189" i="6"/>
  <c r="BH189" i="6"/>
  <c r="BG189" i="6"/>
  <c r="BE189" i="6"/>
  <c r="T189" i="6"/>
  <c r="R189" i="6"/>
  <c r="P189" i="6"/>
  <c r="BI186" i="6"/>
  <c r="BH186" i="6"/>
  <c r="BG186" i="6"/>
  <c r="BE186" i="6"/>
  <c r="T186" i="6"/>
  <c r="R186" i="6"/>
  <c r="P186" i="6"/>
  <c r="BI181" i="6"/>
  <c r="BH181" i="6"/>
  <c r="BG181" i="6"/>
  <c r="BE181" i="6"/>
  <c r="T181" i="6"/>
  <c r="T180" i="6"/>
  <c r="R181" i="6"/>
  <c r="R180" i="6"/>
  <c r="P181" i="6"/>
  <c r="P180" i="6"/>
  <c r="BI177" i="6"/>
  <c r="BH177" i="6"/>
  <c r="BG177" i="6"/>
  <c r="BE177" i="6"/>
  <c r="T177" i="6"/>
  <c r="R177" i="6"/>
  <c r="P177" i="6"/>
  <c r="BI174" i="6"/>
  <c r="BH174" i="6"/>
  <c r="BG174" i="6"/>
  <c r="BE174" i="6"/>
  <c r="T174" i="6"/>
  <c r="R174" i="6"/>
  <c r="P174" i="6"/>
  <c r="BI171" i="6"/>
  <c r="BH171" i="6"/>
  <c r="BG171" i="6"/>
  <c r="BE171" i="6"/>
  <c r="T171" i="6"/>
  <c r="R171" i="6"/>
  <c r="P171" i="6"/>
  <c r="BI168" i="6"/>
  <c r="BH168" i="6"/>
  <c r="BG168" i="6"/>
  <c r="BE168" i="6"/>
  <c r="T168" i="6"/>
  <c r="R168" i="6"/>
  <c r="P168" i="6"/>
  <c r="BI165" i="6"/>
  <c r="BH165" i="6"/>
  <c r="BG165" i="6"/>
  <c r="BE165" i="6"/>
  <c r="T165" i="6"/>
  <c r="R165" i="6"/>
  <c r="P165" i="6"/>
  <c r="BI162" i="6"/>
  <c r="BH162" i="6"/>
  <c r="BG162" i="6"/>
  <c r="BE162" i="6"/>
  <c r="T162" i="6"/>
  <c r="R162" i="6"/>
  <c r="P162" i="6"/>
  <c r="BI155" i="6"/>
  <c r="BH155" i="6"/>
  <c r="BG155" i="6"/>
  <c r="BE155" i="6"/>
  <c r="T155" i="6"/>
  <c r="R155" i="6"/>
  <c r="P155" i="6"/>
  <c r="BI152" i="6"/>
  <c r="BH152" i="6"/>
  <c r="BG152" i="6"/>
  <c r="BE152" i="6"/>
  <c r="T152" i="6"/>
  <c r="R152" i="6"/>
  <c r="P152" i="6"/>
  <c r="BI147" i="6"/>
  <c r="BH147" i="6"/>
  <c r="BG147" i="6"/>
  <c r="BE147" i="6"/>
  <c r="T147" i="6"/>
  <c r="R147" i="6"/>
  <c r="P147" i="6"/>
  <c r="BI144" i="6"/>
  <c r="BH144" i="6"/>
  <c r="BG144" i="6"/>
  <c r="BE144" i="6"/>
  <c r="T144" i="6"/>
  <c r="R144" i="6"/>
  <c r="P144" i="6"/>
  <c r="BI139" i="6"/>
  <c r="BH139" i="6"/>
  <c r="BG139" i="6"/>
  <c r="BE139" i="6"/>
  <c r="T139" i="6"/>
  <c r="R139" i="6"/>
  <c r="P139" i="6"/>
  <c r="BI136" i="6"/>
  <c r="BH136" i="6"/>
  <c r="BG136" i="6"/>
  <c r="BE136" i="6"/>
  <c r="T136" i="6"/>
  <c r="R136" i="6"/>
  <c r="P136" i="6"/>
  <c r="BI131" i="6"/>
  <c r="BH131" i="6"/>
  <c r="BG131" i="6"/>
  <c r="BE131" i="6"/>
  <c r="T131" i="6"/>
  <c r="R131" i="6"/>
  <c r="P131" i="6"/>
  <c r="J125" i="6"/>
  <c r="J124" i="6"/>
  <c r="F124" i="6"/>
  <c r="F122" i="6"/>
  <c r="E120" i="6"/>
  <c r="J94" i="6"/>
  <c r="J93" i="6"/>
  <c r="F93" i="6"/>
  <c r="F91" i="6"/>
  <c r="E89" i="6"/>
  <c r="J20" i="6"/>
  <c r="E20" i="6"/>
  <c r="F125" i="6"/>
  <c r="J19" i="6"/>
  <c r="J14" i="6"/>
  <c r="J91" i="6" s="1"/>
  <c r="E7" i="6"/>
  <c r="E116" i="6"/>
  <c r="J39" i="5"/>
  <c r="J38" i="5"/>
  <c r="AY99" i="1"/>
  <c r="J37" i="5"/>
  <c r="AX99" i="1"/>
  <c r="BI169" i="5"/>
  <c r="BH169" i="5"/>
  <c r="BG169" i="5"/>
  <c r="BE169" i="5"/>
  <c r="T169" i="5"/>
  <c r="T168" i="5"/>
  <c r="T167" i="5"/>
  <c r="R169" i="5"/>
  <c r="R168" i="5" s="1"/>
  <c r="R167" i="5" s="1"/>
  <c r="P169" i="5"/>
  <c r="P168" i="5"/>
  <c r="P167" i="5" s="1"/>
  <c r="BI165" i="5"/>
  <c r="BH165" i="5"/>
  <c r="BG165" i="5"/>
  <c r="BE165" i="5"/>
  <c r="T165" i="5"/>
  <c r="T164" i="5"/>
  <c r="R165" i="5"/>
  <c r="R164" i="5" s="1"/>
  <c r="P165" i="5"/>
  <c r="P164" i="5"/>
  <c r="BI161" i="5"/>
  <c r="BH161" i="5"/>
  <c r="BG161" i="5"/>
  <c r="BE161" i="5"/>
  <c r="T161" i="5"/>
  <c r="R161" i="5"/>
  <c r="P161" i="5"/>
  <c r="BI159" i="5"/>
  <c r="BH159" i="5"/>
  <c r="BG159" i="5"/>
  <c r="BE159" i="5"/>
  <c r="T159" i="5"/>
  <c r="R159" i="5"/>
  <c r="P159" i="5"/>
  <c r="BI157" i="5"/>
  <c r="BH157" i="5"/>
  <c r="BG157" i="5"/>
  <c r="BE157" i="5"/>
  <c r="T157" i="5"/>
  <c r="R157" i="5"/>
  <c r="P157" i="5"/>
  <c r="BI154" i="5"/>
  <c r="BH154" i="5"/>
  <c r="BG154" i="5"/>
  <c r="BE154" i="5"/>
  <c r="T154" i="5"/>
  <c r="R154" i="5"/>
  <c r="P154" i="5"/>
  <c r="BI151" i="5"/>
  <c r="BH151" i="5"/>
  <c r="BG151" i="5"/>
  <c r="BE151" i="5"/>
  <c r="T151" i="5"/>
  <c r="R151" i="5"/>
  <c r="P151" i="5"/>
  <c r="BI147" i="5"/>
  <c r="BH147" i="5"/>
  <c r="BG147" i="5"/>
  <c r="BE147" i="5"/>
  <c r="T147" i="5"/>
  <c r="R147" i="5"/>
  <c r="P147" i="5"/>
  <c r="BI144" i="5"/>
  <c r="BH144" i="5"/>
  <c r="BG144" i="5"/>
  <c r="BE144" i="5"/>
  <c r="T144" i="5"/>
  <c r="R144" i="5"/>
  <c r="P144" i="5"/>
  <c r="BI141" i="5"/>
  <c r="BH141" i="5"/>
  <c r="BG141" i="5"/>
  <c r="BE141" i="5"/>
  <c r="T141" i="5"/>
  <c r="R141" i="5"/>
  <c r="P141" i="5"/>
  <c r="BI138" i="5"/>
  <c r="BH138" i="5"/>
  <c r="BG138" i="5"/>
  <c r="BE138" i="5"/>
  <c r="T138" i="5"/>
  <c r="R138" i="5"/>
  <c r="P138" i="5"/>
  <c r="BI135" i="5"/>
  <c r="BH135" i="5"/>
  <c r="BG135" i="5"/>
  <c r="BE135" i="5"/>
  <c r="T135" i="5"/>
  <c r="R135" i="5"/>
  <c r="P135" i="5"/>
  <c r="BI132" i="5"/>
  <c r="BH132" i="5"/>
  <c r="BG132" i="5"/>
  <c r="BE132" i="5"/>
  <c r="T132" i="5"/>
  <c r="R132" i="5"/>
  <c r="P132" i="5"/>
  <c r="BI129" i="5"/>
  <c r="BH129" i="5"/>
  <c r="BG129" i="5"/>
  <c r="BE129" i="5"/>
  <c r="T129" i="5"/>
  <c r="R129" i="5"/>
  <c r="P129" i="5"/>
  <c r="J123" i="5"/>
  <c r="J122" i="5"/>
  <c r="F122" i="5"/>
  <c r="F120" i="5"/>
  <c r="E118" i="5"/>
  <c r="J94" i="5"/>
  <c r="J93" i="5"/>
  <c r="F93" i="5"/>
  <c r="F91" i="5"/>
  <c r="E89" i="5"/>
  <c r="J20" i="5"/>
  <c r="E20" i="5"/>
  <c r="F123" i="5"/>
  <c r="J19" i="5"/>
  <c r="J14" i="5"/>
  <c r="J91" i="5"/>
  <c r="E7" i="5"/>
  <c r="E114" i="5" s="1"/>
  <c r="J39" i="4"/>
  <c r="J38" i="4"/>
  <c r="AY98" i="1"/>
  <c r="J37" i="4"/>
  <c r="AX98" i="1"/>
  <c r="BI393" i="4"/>
  <c r="BH393" i="4"/>
  <c r="BG393" i="4"/>
  <c r="BE393" i="4"/>
  <c r="T393" i="4"/>
  <c r="R393" i="4"/>
  <c r="P393" i="4"/>
  <c r="BI390" i="4"/>
  <c r="BH390" i="4"/>
  <c r="BG390" i="4"/>
  <c r="BE390" i="4"/>
  <c r="T390" i="4"/>
  <c r="R390" i="4"/>
  <c r="P390" i="4"/>
  <c r="BI387" i="4"/>
  <c r="BH387" i="4"/>
  <c r="BG387" i="4"/>
  <c r="BE387" i="4"/>
  <c r="T387" i="4"/>
  <c r="R387" i="4"/>
  <c r="P387" i="4"/>
  <c r="BI384" i="4"/>
  <c r="BH384" i="4"/>
  <c r="BG384" i="4"/>
  <c r="BE384" i="4"/>
  <c r="T384" i="4"/>
  <c r="R384" i="4"/>
  <c r="P384" i="4"/>
  <c r="BI381" i="4"/>
  <c r="BH381" i="4"/>
  <c r="BG381" i="4"/>
  <c r="BE381" i="4"/>
  <c r="T381" i="4"/>
  <c r="R381" i="4"/>
  <c r="P381" i="4"/>
  <c r="BI378" i="4"/>
  <c r="BH378" i="4"/>
  <c r="BG378" i="4"/>
  <c r="BE378" i="4"/>
  <c r="T378" i="4"/>
  <c r="R378" i="4"/>
  <c r="P378" i="4"/>
  <c r="BI375" i="4"/>
  <c r="BH375" i="4"/>
  <c r="BG375" i="4"/>
  <c r="BE375" i="4"/>
  <c r="T375" i="4"/>
  <c r="R375" i="4"/>
  <c r="P375" i="4"/>
  <c r="BI372" i="4"/>
  <c r="BH372" i="4"/>
  <c r="BG372" i="4"/>
  <c r="BE372" i="4"/>
  <c r="T372" i="4"/>
  <c r="R372" i="4"/>
  <c r="P372" i="4"/>
  <c r="BI369" i="4"/>
  <c r="BH369" i="4"/>
  <c r="BG369" i="4"/>
  <c r="BE369" i="4"/>
  <c r="T369" i="4"/>
  <c r="R369" i="4"/>
  <c r="P369" i="4"/>
  <c r="BI366" i="4"/>
  <c r="BH366" i="4"/>
  <c r="BG366" i="4"/>
  <c r="BE366" i="4"/>
  <c r="T366" i="4"/>
  <c r="R366" i="4"/>
  <c r="P366" i="4"/>
  <c r="BI363" i="4"/>
  <c r="BH363" i="4"/>
  <c r="BG363" i="4"/>
  <c r="BE363" i="4"/>
  <c r="T363" i="4"/>
  <c r="R363" i="4"/>
  <c r="P363" i="4"/>
  <c r="BI360" i="4"/>
  <c r="BH360" i="4"/>
  <c r="BG360" i="4"/>
  <c r="BE360" i="4"/>
  <c r="T360" i="4"/>
  <c r="R360" i="4"/>
  <c r="P360" i="4"/>
  <c r="BI357" i="4"/>
  <c r="BH357" i="4"/>
  <c r="BG357" i="4"/>
  <c r="BE357" i="4"/>
  <c r="T357" i="4"/>
  <c r="R357" i="4"/>
  <c r="P357" i="4"/>
  <c r="BI354" i="4"/>
  <c r="BH354" i="4"/>
  <c r="BG354" i="4"/>
  <c r="BE354" i="4"/>
  <c r="T354" i="4"/>
  <c r="R354" i="4"/>
  <c r="P354" i="4"/>
  <c r="BI351" i="4"/>
  <c r="BH351" i="4"/>
  <c r="BG351" i="4"/>
  <c r="BE351" i="4"/>
  <c r="T351" i="4"/>
  <c r="R351" i="4"/>
  <c r="P351" i="4"/>
  <c r="BI348" i="4"/>
  <c r="BH348" i="4"/>
  <c r="BG348" i="4"/>
  <c r="BE348" i="4"/>
  <c r="T348" i="4"/>
  <c r="R348" i="4"/>
  <c r="P348" i="4"/>
  <c r="BI344" i="4"/>
  <c r="BH344" i="4"/>
  <c r="BG344" i="4"/>
  <c r="BE344" i="4"/>
  <c r="T344" i="4"/>
  <c r="R344" i="4"/>
  <c r="P344" i="4"/>
  <c r="BI341" i="4"/>
  <c r="BH341" i="4"/>
  <c r="BG341" i="4"/>
  <c r="BE341" i="4"/>
  <c r="T341" i="4"/>
  <c r="R341" i="4"/>
  <c r="P341" i="4"/>
  <c r="BI338" i="4"/>
  <c r="BH338" i="4"/>
  <c r="BG338" i="4"/>
  <c r="BE338" i="4"/>
  <c r="T338" i="4"/>
  <c r="R338" i="4"/>
  <c r="P338" i="4"/>
  <c r="BI335" i="4"/>
  <c r="BH335" i="4"/>
  <c r="BG335" i="4"/>
  <c r="BE335" i="4"/>
  <c r="T335" i="4"/>
  <c r="R335" i="4"/>
  <c r="P335" i="4"/>
  <c r="BI332" i="4"/>
  <c r="BH332" i="4"/>
  <c r="BG332" i="4"/>
  <c r="BE332" i="4"/>
  <c r="T332" i="4"/>
  <c r="R332" i="4"/>
  <c r="P332" i="4"/>
  <c r="BI329" i="4"/>
  <c r="BH329" i="4"/>
  <c r="BG329" i="4"/>
  <c r="BE329" i="4"/>
  <c r="T329" i="4"/>
  <c r="R329" i="4"/>
  <c r="P329" i="4"/>
  <c r="BI326" i="4"/>
  <c r="BH326" i="4"/>
  <c r="BG326" i="4"/>
  <c r="BE326" i="4"/>
  <c r="T326" i="4"/>
  <c r="R326" i="4"/>
  <c r="P326" i="4"/>
  <c r="BI323" i="4"/>
  <c r="BH323" i="4"/>
  <c r="BG323" i="4"/>
  <c r="BE323" i="4"/>
  <c r="T323" i="4"/>
  <c r="R323" i="4"/>
  <c r="P323" i="4"/>
  <c r="BI320" i="4"/>
  <c r="BH320" i="4"/>
  <c r="BG320" i="4"/>
  <c r="BE320" i="4"/>
  <c r="T320" i="4"/>
  <c r="R320" i="4"/>
  <c r="P320" i="4"/>
  <c r="BI317" i="4"/>
  <c r="BH317" i="4"/>
  <c r="BG317" i="4"/>
  <c r="BE317" i="4"/>
  <c r="T317" i="4"/>
  <c r="R317" i="4"/>
  <c r="P317" i="4"/>
  <c r="BI314" i="4"/>
  <c r="BH314" i="4"/>
  <c r="BG314" i="4"/>
  <c r="BE314" i="4"/>
  <c r="T314" i="4"/>
  <c r="R314" i="4"/>
  <c r="P314" i="4"/>
  <c r="BI311" i="4"/>
  <c r="BH311" i="4"/>
  <c r="BG311" i="4"/>
  <c r="BE311" i="4"/>
  <c r="T311" i="4"/>
  <c r="R311" i="4"/>
  <c r="P311" i="4"/>
  <c r="BI308" i="4"/>
  <c r="BH308" i="4"/>
  <c r="BG308" i="4"/>
  <c r="BE308" i="4"/>
  <c r="T308" i="4"/>
  <c r="R308" i="4"/>
  <c r="P308" i="4"/>
  <c r="BI305" i="4"/>
  <c r="BH305" i="4"/>
  <c r="BG305" i="4"/>
  <c r="BE305" i="4"/>
  <c r="T305" i="4"/>
  <c r="R305" i="4"/>
  <c r="P305" i="4"/>
  <c r="BI302" i="4"/>
  <c r="BH302" i="4"/>
  <c r="BG302" i="4"/>
  <c r="BE302" i="4"/>
  <c r="T302" i="4"/>
  <c r="R302" i="4"/>
  <c r="P302" i="4"/>
  <c r="BI299" i="4"/>
  <c r="BH299" i="4"/>
  <c r="BG299" i="4"/>
  <c r="BE299" i="4"/>
  <c r="T299" i="4"/>
  <c r="R299" i="4"/>
  <c r="P299" i="4"/>
  <c r="BI296" i="4"/>
  <c r="BH296" i="4"/>
  <c r="BG296" i="4"/>
  <c r="BE296" i="4"/>
  <c r="T296" i="4"/>
  <c r="R296" i="4"/>
  <c r="P296" i="4"/>
  <c r="BI293" i="4"/>
  <c r="BH293" i="4"/>
  <c r="BG293" i="4"/>
  <c r="BE293" i="4"/>
  <c r="T293" i="4"/>
  <c r="R293" i="4"/>
  <c r="P293" i="4"/>
  <c r="BI290" i="4"/>
  <c r="BH290" i="4"/>
  <c r="BG290" i="4"/>
  <c r="BE290" i="4"/>
  <c r="T290" i="4"/>
  <c r="R290" i="4"/>
  <c r="P290" i="4"/>
  <c r="BI287" i="4"/>
  <c r="BH287" i="4"/>
  <c r="BG287" i="4"/>
  <c r="BE287" i="4"/>
  <c r="T287" i="4"/>
  <c r="R287" i="4"/>
  <c r="P287" i="4"/>
  <c r="BI284" i="4"/>
  <c r="BH284" i="4"/>
  <c r="BG284" i="4"/>
  <c r="BE284" i="4"/>
  <c r="T284" i="4"/>
  <c r="R284" i="4"/>
  <c r="P284" i="4"/>
  <c r="BI281" i="4"/>
  <c r="BH281" i="4"/>
  <c r="BG281" i="4"/>
  <c r="BE281" i="4"/>
  <c r="T281" i="4"/>
  <c r="R281" i="4"/>
  <c r="P281" i="4"/>
  <c r="BI278" i="4"/>
  <c r="BH278" i="4"/>
  <c r="BG278" i="4"/>
  <c r="BE278" i="4"/>
  <c r="T278" i="4"/>
  <c r="R278" i="4"/>
  <c r="P278" i="4"/>
  <c r="BI275" i="4"/>
  <c r="BH275" i="4"/>
  <c r="BG275" i="4"/>
  <c r="BE275" i="4"/>
  <c r="T275" i="4"/>
  <c r="R275" i="4"/>
  <c r="P275" i="4"/>
  <c r="BI272" i="4"/>
  <c r="BH272" i="4"/>
  <c r="BG272" i="4"/>
  <c r="BE272" i="4"/>
  <c r="T272" i="4"/>
  <c r="R272" i="4"/>
  <c r="P272" i="4"/>
  <c r="BI269" i="4"/>
  <c r="BH269" i="4"/>
  <c r="BG269" i="4"/>
  <c r="BE269" i="4"/>
  <c r="T269" i="4"/>
  <c r="R269" i="4"/>
  <c r="P269" i="4"/>
  <c r="BI266" i="4"/>
  <c r="BH266" i="4"/>
  <c r="BG266" i="4"/>
  <c r="BE266" i="4"/>
  <c r="T266" i="4"/>
  <c r="R266" i="4"/>
  <c r="P266" i="4"/>
  <c r="BI262" i="4"/>
  <c r="BH262" i="4"/>
  <c r="BG262" i="4"/>
  <c r="BE262" i="4"/>
  <c r="T262" i="4"/>
  <c r="R262" i="4"/>
  <c r="P262" i="4"/>
  <c r="BI259" i="4"/>
  <c r="BH259" i="4"/>
  <c r="BG259" i="4"/>
  <c r="BE259" i="4"/>
  <c r="T259" i="4"/>
  <c r="R259" i="4"/>
  <c r="P259" i="4"/>
  <c r="BI256" i="4"/>
  <c r="BH256" i="4"/>
  <c r="BG256" i="4"/>
  <c r="BE256" i="4"/>
  <c r="T256" i="4"/>
  <c r="R256" i="4"/>
  <c r="P256" i="4"/>
  <c r="BI253" i="4"/>
  <c r="BH253" i="4"/>
  <c r="BG253" i="4"/>
  <c r="BE253" i="4"/>
  <c r="T253" i="4"/>
  <c r="R253" i="4"/>
  <c r="P253" i="4"/>
  <c r="BI250" i="4"/>
  <c r="BH250" i="4"/>
  <c r="BG250" i="4"/>
  <c r="BE250" i="4"/>
  <c r="T250" i="4"/>
  <c r="R250" i="4"/>
  <c r="P250" i="4"/>
  <c r="BI247" i="4"/>
  <c r="BH247" i="4"/>
  <c r="BG247" i="4"/>
  <c r="BE247" i="4"/>
  <c r="T247" i="4"/>
  <c r="R247" i="4"/>
  <c r="P247" i="4"/>
  <c r="BI244" i="4"/>
  <c r="BH244" i="4"/>
  <c r="BG244" i="4"/>
  <c r="BE244" i="4"/>
  <c r="T244" i="4"/>
  <c r="R244" i="4"/>
  <c r="P244" i="4"/>
  <c r="BI241" i="4"/>
  <c r="BH241" i="4"/>
  <c r="BG241" i="4"/>
  <c r="BE241" i="4"/>
  <c r="T241" i="4"/>
  <c r="R241" i="4"/>
  <c r="P241" i="4"/>
  <c r="BI238" i="4"/>
  <c r="BH238" i="4"/>
  <c r="BG238" i="4"/>
  <c r="BE238" i="4"/>
  <c r="T238" i="4"/>
  <c r="R238" i="4"/>
  <c r="P238" i="4"/>
  <c r="BI235" i="4"/>
  <c r="BH235" i="4"/>
  <c r="BG235" i="4"/>
  <c r="BE235" i="4"/>
  <c r="T235" i="4"/>
  <c r="R235" i="4"/>
  <c r="P235" i="4"/>
  <c r="BI232" i="4"/>
  <c r="BH232" i="4"/>
  <c r="BG232" i="4"/>
  <c r="BE232" i="4"/>
  <c r="T232" i="4"/>
  <c r="R232" i="4"/>
  <c r="P232" i="4"/>
  <c r="BI229" i="4"/>
  <c r="BH229" i="4"/>
  <c r="BG229" i="4"/>
  <c r="BE229" i="4"/>
  <c r="T229" i="4"/>
  <c r="R229" i="4"/>
  <c r="P229" i="4"/>
  <c r="BI226" i="4"/>
  <c r="BH226" i="4"/>
  <c r="BG226" i="4"/>
  <c r="BE226" i="4"/>
  <c r="T226" i="4"/>
  <c r="R226" i="4"/>
  <c r="P226" i="4"/>
  <c r="BI223" i="4"/>
  <c r="BH223" i="4"/>
  <c r="BG223" i="4"/>
  <c r="BE223" i="4"/>
  <c r="T223" i="4"/>
  <c r="R223" i="4"/>
  <c r="P223" i="4"/>
  <c r="BI220" i="4"/>
  <c r="BH220" i="4"/>
  <c r="BG220" i="4"/>
  <c r="BE220" i="4"/>
  <c r="T220" i="4"/>
  <c r="R220" i="4"/>
  <c r="P220" i="4"/>
  <c r="BI217" i="4"/>
  <c r="BH217" i="4"/>
  <c r="BG217" i="4"/>
  <c r="BE217" i="4"/>
  <c r="T217" i="4"/>
  <c r="R217" i="4"/>
  <c r="P217" i="4"/>
  <c r="BI214" i="4"/>
  <c r="BH214" i="4"/>
  <c r="BG214" i="4"/>
  <c r="BE214" i="4"/>
  <c r="T214" i="4"/>
  <c r="R214" i="4"/>
  <c r="P214" i="4"/>
  <c r="BI211" i="4"/>
  <c r="BH211" i="4"/>
  <c r="BG211" i="4"/>
  <c r="BE211" i="4"/>
  <c r="T211" i="4"/>
  <c r="R211" i="4"/>
  <c r="P211" i="4"/>
  <c r="BI208" i="4"/>
  <c r="BH208" i="4"/>
  <c r="BG208" i="4"/>
  <c r="BE208" i="4"/>
  <c r="T208" i="4"/>
  <c r="R208" i="4"/>
  <c r="P208" i="4"/>
  <c r="BI205" i="4"/>
  <c r="BH205" i="4"/>
  <c r="BG205" i="4"/>
  <c r="BE205" i="4"/>
  <c r="T205" i="4"/>
  <c r="R205" i="4"/>
  <c r="P205" i="4"/>
  <c r="BI202" i="4"/>
  <c r="BH202" i="4"/>
  <c r="BG202" i="4"/>
  <c r="BE202" i="4"/>
  <c r="T202" i="4"/>
  <c r="R202" i="4"/>
  <c r="P202" i="4"/>
  <c r="BI199" i="4"/>
  <c r="BH199" i="4"/>
  <c r="BG199" i="4"/>
  <c r="BE199" i="4"/>
  <c r="T199" i="4"/>
  <c r="R199" i="4"/>
  <c r="P199" i="4"/>
  <c r="BI196" i="4"/>
  <c r="BH196" i="4"/>
  <c r="BG196" i="4"/>
  <c r="BE196" i="4"/>
  <c r="T196" i="4"/>
  <c r="R196" i="4"/>
  <c r="P196" i="4"/>
  <c r="BI193" i="4"/>
  <c r="BH193" i="4"/>
  <c r="BG193" i="4"/>
  <c r="BE193" i="4"/>
  <c r="T193" i="4"/>
  <c r="R193" i="4"/>
  <c r="P193" i="4"/>
  <c r="BI190" i="4"/>
  <c r="BH190" i="4"/>
  <c r="BG190" i="4"/>
  <c r="BE190" i="4"/>
  <c r="T190" i="4"/>
  <c r="R190" i="4"/>
  <c r="P190" i="4"/>
  <c r="BI187" i="4"/>
  <c r="BH187" i="4"/>
  <c r="BG187" i="4"/>
  <c r="BE187" i="4"/>
  <c r="T187" i="4"/>
  <c r="R187" i="4"/>
  <c r="P187" i="4"/>
  <c r="BI184" i="4"/>
  <c r="BH184" i="4"/>
  <c r="BG184" i="4"/>
  <c r="BE184" i="4"/>
  <c r="T184" i="4"/>
  <c r="R184" i="4"/>
  <c r="P184" i="4"/>
  <c r="BI181" i="4"/>
  <c r="BH181" i="4"/>
  <c r="BG181" i="4"/>
  <c r="BE181" i="4"/>
  <c r="T181" i="4"/>
  <c r="R181" i="4"/>
  <c r="P181" i="4"/>
  <c r="BI178" i="4"/>
  <c r="BH178" i="4"/>
  <c r="BG178" i="4"/>
  <c r="BE178" i="4"/>
  <c r="T178" i="4"/>
  <c r="R178" i="4"/>
  <c r="P178" i="4"/>
  <c r="BI175" i="4"/>
  <c r="BH175" i="4"/>
  <c r="BG175" i="4"/>
  <c r="BE175" i="4"/>
  <c r="T175" i="4"/>
  <c r="R175" i="4"/>
  <c r="P175" i="4"/>
  <c r="BI171" i="4"/>
  <c r="BH171" i="4"/>
  <c r="BG171" i="4"/>
  <c r="BE171" i="4"/>
  <c r="T171" i="4"/>
  <c r="T170" i="4"/>
  <c r="R171" i="4"/>
  <c r="R170" i="4" s="1"/>
  <c r="P171" i="4"/>
  <c r="P170" i="4"/>
  <c r="BI167" i="4"/>
  <c r="BH167" i="4"/>
  <c r="BG167" i="4"/>
  <c r="BE167" i="4"/>
  <c r="T167" i="4"/>
  <c r="R167" i="4"/>
  <c r="P167" i="4"/>
  <c r="BI164" i="4"/>
  <c r="BH164" i="4"/>
  <c r="BG164" i="4"/>
  <c r="BE164" i="4"/>
  <c r="T164" i="4"/>
  <c r="R164" i="4"/>
  <c r="P164" i="4"/>
  <c r="BI160" i="4"/>
  <c r="BH160" i="4"/>
  <c r="BG160" i="4"/>
  <c r="BE160" i="4"/>
  <c r="T160" i="4"/>
  <c r="T159" i="4"/>
  <c r="R160" i="4"/>
  <c r="R159" i="4" s="1"/>
  <c r="P160" i="4"/>
  <c r="P159" i="4"/>
  <c r="BI157" i="4"/>
  <c r="BH157" i="4"/>
  <c r="BG157" i="4"/>
  <c r="BE157" i="4"/>
  <c r="T157" i="4"/>
  <c r="R157" i="4"/>
  <c r="P157" i="4"/>
  <c r="BI154" i="4"/>
  <c r="BH154" i="4"/>
  <c r="BG154" i="4"/>
  <c r="BE154" i="4"/>
  <c r="T154" i="4"/>
  <c r="R154" i="4"/>
  <c r="P154" i="4"/>
  <c r="BI151" i="4"/>
  <c r="BH151" i="4"/>
  <c r="BG151" i="4"/>
  <c r="BE151" i="4"/>
  <c r="T151" i="4"/>
  <c r="R151" i="4"/>
  <c r="P151" i="4"/>
  <c r="BI147" i="4"/>
  <c r="BH147" i="4"/>
  <c r="BG147" i="4"/>
  <c r="BE147" i="4"/>
  <c r="T147" i="4"/>
  <c r="R147" i="4"/>
  <c r="P147" i="4"/>
  <c r="BI144" i="4"/>
  <c r="BH144" i="4"/>
  <c r="BG144" i="4"/>
  <c r="BE144" i="4"/>
  <c r="T144" i="4"/>
  <c r="R144" i="4"/>
  <c r="P144" i="4"/>
  <c r="BI141" i="4"/>
  <c r="BH141" i="4"/>
  <c r="BG141" i="4"/>
  <c r="BE141" i="4"/>
  <c r="T141" i="4"/>
  <c r="R141" i="4"/>
  <c r="P141" i="4"/>
  <c r="BI138" i="4"/>
  <c r="BH138" i="4"/>
  <c r="BG138" i="4"/>
  <c r="BE138" i="4"/>
  <c r="T138" i="4"/>
  <c r="R138" i="4"/>
  <c r="P138" i="4"/>
  <c r="BI135" i="4"/>
  <c r="BH135" i="4"/>
  <c r="BG135" i="4"/>
  <c r="BE135" i="4"/>
  <c r="T135" i="4"/>
  <c r="R135" i="4"/>
  <c r="P135" i="4"/>
  <c r="J129" i="4"/>
  <c r="J128" i="4"/>
  <c r="F128" i="4"/>
  <c r="F126" i="4"/>
  <c r="E124" i="4"/>
  <c r="J94" i="4"/>
  <c r="J93" i="4"/>
  <c r="F93" i="4"/>
  <c r="F91" i="4"/>
  <c r="E89" i="4"/>
  <c r="J20" i="4"/>
  <c r="E20" i="4"/>
  <c r="F94" i="4"/>
  <c r="J19" i="4"/>
  <c r="J14" i="4"/>
  <c r="J91" i="4"/>
  <c r="E7" i="4"/>
  <c r="E85" i="4" s="1"/>
  <c r="J39" i="3"/>
  <c r="J38" i="3"/>
  <c r="AY97" i="1"/>
  <c r="J37" i="3"/>
  <c r="AX97" i="1"/>
  <c r="BI204" i="3"/>
  <c r="BH204" i="3"/>
  <c r="BG204" i="3"/>
  <c r="BE204" i="3"/>
  <c r="T204" i="3"/>
  <c r="T203" i="3"/>
  <c r="R204" i="3"/>
  <c r="R203" i="3"/>
  <c r="P204" i="3"/>
  <c r="P203" i="3"/>
  <c r="BI201" i="3"/>
  <c r="BH201" i="3"/>
  <c r="BG201" i="3"/>
  <c r="BE201" i="3"/>
  <c r="T201" i="3"/>
  <c r="R201" i="3"/>
  <c r="P201" i="3"/>
  <c r="BI198" i="3"/>
  <c r="BH198" i="3"/>
  <c r="BG198" i="3"/>
  <c r="BE198" i="3"/>
  <c r="T198" i="3"/>
  <c r="R198" i="3"/>
  <c r="P198" i="3"/>
  <c r="BI194" i="3"/>
  <c r="BH194" i="3"/>
  <c r="BG194" i="3"/>
  <c r="BE194" i="3"/>
  <c r="T194" i="3"/>
  <c r="T193" i="3"/>
  <c r="R194" i="3"/>
  <c r="R193" i="3"/>
  <c r="P194" i="3"/>
  <c r="P193" i="3"/>
  <c r="BI191" i="3"/>
  <c r="BH191" i="3"/>
  <c r="BG191" i="3"/>
  <c r="BE191" i="3"/>
  <c r="T191" i="3"/>
  <c r="R191" i="3"/>
  <c r="P191" i="3"/>
  <c r="BI188" i="3"/>
  <c r="BH188" i="3"/>
  <c r="BG188" i="3"/>
  <c r="BE188" i="3"/>
  <c r="T188" i="3"/>
  <c r="R188" i="3"/>
  <c r="P188" i="3"/>
  <c r="BI183" i="3"/>
  <c r="BH183" i="3"/>
  <c r="BG183" i="3"/>
  <c r="BE183" i="3"/>
  <c r="T183" i="3"/>
  <c r="R183" i="3"/>
  <c r="P183" i="3"/>
  <c r="BI180" i="3"/>
  <c r="BH180" i="3"/>
  <c r="BG180" i="3"/>
  <c r="BE180" i="3"/>
  <c r="T180" i="3"/>
  <c r="R180" i="3"/>
  <c r="P180" i="3"/>
  <c r="BI177" i="3"/>
  <c r="BH177" i="3"/>
  <c r="BG177" i="3"/>
  <c r="BE177" i="3"/>
  <c r="T177" i="3"/>
  <c r="R177" i="3"/>
  <c r="P177" i="3"/>
  <c r="BI174" i="3"/>
  <c r="BH174" i="3"/>
  <c r="BG174" i="3"/>
  <c r="BE174" i="3"/>
  <c r="T174" i="3"/>
  <c r="R174" i="3"/>
  <c r="P174" i="3"/>
  <c r="BI170" i="3"/>
  <c r="BH170" i="3"/>
  <c r="BG170" i="3"/>
  <c r="BE170" i="3"/>
  <c r="T170" i="3"/>
  <c r="R170" i="3"/>
  <c r="P170" i="3"/>
  <c r="BI167" i="3"/>
  <c r="BH167" i="3"/>
  <c r="BG167" i="3"/>
  <c r="BE167" i="3"/>
  <c r="T167" i="3"/>
  <c r="R167" i="3"/>
  <c r="P167" i="3"/>
  <c r="BI164" i="3"/>
  <c r="BH164" i="3"/>
  <c r="BG164" i="3"/>
  <c r="BE164" i="3"/>
  <c r="T164" i="3"/>
  <c r="R164" i="3"/>
  <c r="P164" i="3"/>
  <c r="BI160" i="3"/>
  <c r="BH160" i="3"/>
  <c r="BG160" i="3"/>
  <c r="BE160" i="3"/>
  <c r="T160" i="3"/>
  <c r="R160" i="3"/>
  <c r="P160" i="3"/>
  <c r="BI157" i="3"/>
  <c r="BH157" i="3"/>
  <c r="BG157" i="3"/>
  <c r="BE157" i="3"/>
  <c r="T157" i="3"/>
  <c r="R157" i="3"/>
  <c r="P157" i="3"/>
  <c r="BI154" i="3"/>
  <c r="BH154" i="3"/>
  <c r="BG154" i="3"/>
  <c r="BE154" i="3"/>
  <c r="T154" i="3"/>
  <c r="R154" i="3"/>
  <c r="P154" i="3"/>
  <c r="BI150" i="3"/>
  <c r="BH150" i="3"/>
  <c r="BG150" i="3"/>
  <c r="BE150" i="3"/>
  <c r="T150" i="3"/>
  <c r="R150" i="3"/>
  <c r="P150" i="3"/>
  <c r="BI147" i="3"/>
  <c r="BH147" i="3"/>
  <c r="BG147" i="3"/>
  <c r="BE147" i="3"/>
  <c r="T147" i="3"/>
  <c r="R147" i="3"/>
  <c r="P147" i="3"/>
  <c r="BI144" i="3"/>
  <c r="BH144" i="3"/>
  <c r="BG144" i="3"/>
  <c r="BE144" i="3"/>
  <c r="T144" i="3"/>
  <c r="R144" i="3"/>
  <c r="P144" i="3"/>
  <c r="BI141" i="3"/>
  <c r="BH141" i="3"/>
  <c r="BG141" i="3"/>
  <c r="BE141" i="3"/>
  <c r="T141" i="3"/>
  <c r="R141" i="3"/>
  <c r="P141" i="3"/>
  <c r="BI138" i="3"/>
  <c r="BH138" i="3"/>
  <c r="BG138" i="3"/>
  <c r="BE138" i="3"/>
  <c r="T138" i="3"/>
  <c r="R138" i="3"/>
  <c r="P138" i="3"/>
  <c r="BI133" i="3"/>
  <c r="BH133" i="3"/>
  <c r="BG133" i="3"/>
  <c r="BE133" i="3"/>
  <c r="T133" i="3"/>
  <c r="R133" i="3"/>
  <c r="P133" i="3"/>
  <c r="BI130" i="3"/>
  <c r="BH130" i="3"/>
  <c r="BG130" i="3"/>
  <c r="BE130" i="3"/>
  <c r="T130" i="3"/>
  <c r="R130" i="3"/>
  <c r="P130" i="3"/>
  <c r="J124" i="3"/>
  <c r="J123" i="3"/>
  <c r="F123" i="3"/>
  <c r="F121" i="3"/>
  <c r="E119" i="3"/>
  <c r="J94" i="3"/>
  <c r="J93" i="3"/>
  <c r="F93" i="3"/>
  <c r="F91" i="3"/>
  <c r="E89" i="3"/>
  <c r="J20" i="3"/>
  <c r="E20" i="3"/>
  <c r="F124" i="3" s="1"/>
  <c r="J19" i="3"/>
  <c r="J14" i="3"/>
  <c r="J121" i="3" s="1"/>
  <c r="E7" i="3"/>
  <c r="E115" i="3"/>
  <c r="J39" i="2"/>
  <c r="J38" i="2"/>
  <c r="AY96" i="1"/>
  <c r="J37" i="2"/>
  <c r="AX96" i="1"/>
  <c r="BI2292" i="2"/>
  <c r="BH2292" i="2"/>
  <c r="BG2292" i="2"/>
  <c r="BE2292" i="2"/>
  <c r="T2292" i="2"/>
  <c r="R2292" i="2"/>
  <c r="P2292" i="2"/>
  <c r="BI2287" i="2"/>
  <c r="BH2287" i="2"/>
  <c r="BG2287" i="2"/>
  <c r="BE2287" i="2"/>
  <c r="T2287" i="2"/>
  <c r="R2287" i="2"/>
  <c r="P2287" i="2"/>
  <c r="BI2244" i="2"/>
  <c r="BH2244" i="2"/>
  <c r="BG2244" i="2"/>
  <c r="BE2244" i="2"/>
  <c r="T2244" i="2"/>
  <c r="R2244" i="2"/>
  <c r="P2244" i="2"/>
  <c r="BI2198" i="2"/>
  <c r="BH2198" i="2"/>
  <c r="BG2198" i="2"/>
  <c r="BE2198" i="2"/>
  <c r="T2198" i="2"/>
  <c r="R2198" i="2"/>
  <c r="P2198" i="2"/>
  <c r="BI2195" i="2"/>
  <c r="BH2195" i="2"/>
  <c r="BG2195" i="2"/>
  <c r="BE2195" i="2"/>
  <c r="T2195" i="2"/>
  <c r="R2195" i="2"/>
  <c r="P2195" i="2"/>
  <c r="BI2192" i="2"/>
  <c r="BH2192" i="2"/>
  <c r="BG2192" i="2"/>
  <c r="BE2192" i="2"/>
  <c r="T2192" i="2"/>
  <c r="R2192" i="2"/>
  <c r="P2192" i="2"/>
  <c r="BI2189" i="2"/>
  <c r="BH2189" i="2"/>
  <c r="BG2189" i="2"/>
  <c r="BE2189" i="2"/>
  <c r="T2189" i="2"/>
  <c r="R2189" i="2"/>
  <c r="P2189" i="2"/>
  <c r="BI2186" i="2"/>
  <c r="BH2186" i="2"/>
  <c r="BG2186" i="2"/>
  <c r="BE2186" i="2"/>
  <c r="T2186" i="2"/>
  <c r="R2186" i="2"/>
  <c r="P2186" i="2"/>
  <c r="BI2179" i="2"/>
  <c r="BH2179" i="2"/>
  <c r="BG2179" i="2"/>
  <c r="BE2179" i="2"/>
  <c r="T2179" i="2"/>
  <c r="R2179" i="2"/>
  <c r="P2179" i="2"/>
  <c r="BI2176" i="2"/>
  <c r="BH2176" i="2"/>
  <c r="BG2176" i="2"/>
  <c r="BE2176" i="2"/>
  <c r="T2176" i="2"/>
  <c r="T2175" i="2" s="1"/>
  <c r="R2176" i="2"/>
  <c r="R2175" i="2" s="1"/>
  <c r="P2176" i="2"/>
  <c r="P2175" i="2" s="1"/>
  <c r="BI2173" i="2"/>
  <c r="BH2173" i="2"/>
  <c r="BG2173" i="2"/>
  <c r="BE2173" i="2"/>
  <c r="T2173" i="2"/>
  <c r="R2173" i="2"/>
  <c r="P2173" i="2"/>
  <c r="BI2170" i="2"/>
  <c r="BH2170" i="2"/>
  <c r="BG2170" i="2"/>
  <c r="BE2170" i="2"/>
  <c r="T2170" i="2"/>
  <c r="R2170" i="2"/>
  <c r="P2170" i="2"/>
  <c r="BI2165" i="2"/>
  <c r="BH2165" i="2"/>
  <c r="BG2165" i="2"/>
  <c r="BE2165" i="2"/>
  <c r="T2165" i="2"/>
  <c r="R2165" i="2"/>
  <c r="P2165" i="2"/>
  <c r="BI2162" i="2"/>
  <c r="BH2162" i="2"/>
  <c r="BG2162" i="2"/>
  <c r="BE2162" i="2"/>
  <c r="T2162" i="2"/>
  <c r="R2162" i="2"/>
  <c r="P2162" i="2"/>
  <c r="BI2149" i="2"/>
  <c r="BH2149" i="2"/>
  <c r="BG2149" i="2"/>
  <c r="BE2149" i="2"/>
  <c r="T2149" i="2"/>
  <c r="R2149" i="2"/>
  <c r="P2149" i="2"/>
  <c r="BI2143" i="2"/>
  <c r="BH2143" i="2"/>
  <c r="BG2143" i="2"/>
  <c r="BE2143" i="2"/>
  <c r="T2143" i="2"/>
  <c r="R2143" i="2"/>
  <c r="P2143" i="2"/>
  <c r="BI2141" i="2"/>
  <c r="BH2141" i="2"/>
  <c r="BG2141" i="2"/>
  <c r="BE2141" i="2"/>
  <c r="T2141" i="2"/>
  <c r="R2141" i="2"/>
  <c r="P2141" i="2"/>
  <c r="BI2138" i="2"/>
  <c r="BH2138" i="2"/>
  <c r="BG2138" i="2"/>
  <c r="BE2138" i="2"/>
  <c r="T2138" i="2"/>
  <c r="R2138" i="2"/>
  <c r="P2138" i="2"/>
  <c r="BI2135" i="2"/>
  <c r="BH2135" i="2"/>
  <c r="BG2135" i="2"/>
  <c r="BE2135" i="2"/>
  <c r="T2135" i="2"/>
  <c r="R2135" i="2"/>
  <c r="P2135" i="2"/>
  <c r="BI2129" i="2"/>
  <c r="BH2129" i="2"/>
  <c r="BG2129" i="2"/>
  <c r="BE2129" i="2"/>
  <c r="T2129" i="2"/>
  <c r="R2129" i="2"/>
  <c r="P2129" i="2"/>
  <c r="BI2120" i="2"/>
  <c r="BH2120" i="2"/>
  <c r="BG2120" i="2"/>
  <c r="BE2120" i="2"/>
  <c r="T2120" i="2"/>
  <c r="R2120" i="2"/>
  <c r="P2120" i="2"/>
  <c r="BI2117" i="2"/>
  <c r="BH2117" i="2"/>
  <c r="BG2117" i="2"/>
  <c r="BE2117" i="2"/>
  <c r="T2117" i="2"/>
  <c r="R2117" i="2"/>
  <c r="P2117" i="2"/>
  <c r="BI2104" i="2"/>
  <c r="BH2104" i="2"/>
  <c r="BG2104" i="2"/>
  <c r="BE2104" i="2"/>
  <c r="T2104" i="2"/>
  <c r="R2104" i="2"/>
  <c r="P2104" i="2"/>
  <c r="BI2101" i="2"/>
  <c r="BH2101" i="2"/>
  <c r="BG2101" i="2"/>
  <c r="BE2101" i="2"/>
  <c r="T2101" i="2"/>
  <c r="R2101" i="2"/>
  <c r="P2101" i="2"/>
  <c r="BI2098" i="2"/>
  <c r="BH2098" i="2"/>
  <c r="BG2098" i="2"/>
  <c r="BE2098" i="2"/>
  <c r="T2098" i="2"/>
  <c r="R2098" i="2"/>
  <c r="P2098" i="2"/>
  <c r="BI2095" i="2"/>
  <c r="BH2095" i="2"/>
  <c r="BG2095" i="2"/>
  <c r="BE2095" i="2"/>
  <c r="T2095" i="2"/>
  <c r="R2095" i="2"/>
  <c r="P2095" i="2"/>
  <c r="BI2083" i="2"/>
  <c r="BH2083" i="2"/>
  <c r="BG2083" i="2"/>
  <c r="BE2083" i="2"/>
  <c r="T2083" i="2"/>
  <c r="R2083" i="2"/>
  <c r="P2083" i="2"/>
  <c r="BI2072" i="2"/>
  <c r="BH2072" i="2"/>
  <c r="BG2072" i="2"/>
  <c r="BE2072" i="2"/>
  <c r="T2072" i="2"/>
  <c r="R2072" i="2"/>
  <c r="P2072" i="2"/>
  <c r="BI2065" i="2"/>
  <c r="BH2065" i="2"/>
  <c r="BG2065" i="2"/>
  <c r="BE2065" i="2"/>
  <c r="T2065" i="2"/>
  <c r="R2065" i="2"/>
  <c r="P2065" i="2"/>
  <c r="BI2052" i="2"/>
  <c r="BH2052" i="2"/>
  <c r="BG2052" i="2"/>
  <c r="BE2052" i="2"/>
  <c r="T2052" i="2"/>
  <c r="R2052" i="2"/>
  <c r="P2052" i="2"/>
  <c r="BI2049" i="2"/>
  <c r="BH2049" i="2"/>
  <c r="BG2049" i="2"/>
  <c r="BE2049" i="2"/>
  <c r="T2049" i="2"/>
  <c r="R2049" i="2"/>
  <c r="P2049" i="2"/>
  <c r="BI2039" i="2"/>
  <c r="BH2039" i="2"/>
  <c r="BG2039" i="2"/>
  <c r="BE2039" i="2"/>
  <c r="T2039" i="2"/>
  <c r="R2039" i="2"/>
  <c r="P2039" i="2"/>
  <c r="BI2036" i="2"/>
  <c r="BH2036" i="2"/>
  <c r="BG2036" i="2"/>
  <c r="BE2036" i="2"/>
  <c r="T2036" i="2"/>
  <c r="R2036" i="2"/>
  <c r="P2036" i="2"/>
  <c r="BI2030" i="2"/>
  <c r="BH2030" i="2"/>
  <c r="BG2030" i="2"/>
  <c r="BE2030" i="2"/>
  <c r="T2030" i="2"/>
  <c r="R2030" i="2"/>
  <c r="P2030" i="2"/>
  <c r="BI2027" i="2"/>
  <c r="BH2027" i="2"/>
  <c r="BG2027" i="2"/>
  <c r="BE2027" i="2"/>
  <c r="T2027" i="2"/>
  <c r="R2027" i="2"/>
  <c r="P2027" i="2"/>
  <c r="BI2024" i="2"/>
  <c r="BH2024" i="2"/>
  <c r="BG2024" i="2"/>
  <c r="BE2024" i="2"/>
  <c r="T2024" i="2"/>
  <c r="R2024" i="2"/>
  <c r="P2024" i="2"/>
  <c r="BI2011" i="2"/>
  <c r="BH2011" i="2"/>
  <c r="BG2011" i="2"/>
  <c r="BE2011" i="2"/>
  <c r="T2011" i="2"/>
  <c r="R2011" i="2"/>
  <c r="P2011" i="2"/>
  <c r="BI2008" i="2"/>
  <c r="BH2008" i="2"/>
  <c r="BG2008" i="2"/>
  <c r="BE2008" i="2"/>
  <c r="T2008" i="2"/>
  <c r="R2008" i="2"/>
  <c r="P2008" i="2"/>
  <c r="BI2005" i="2"/>
  <c r="BH2005" i="2"/>
  <c r="BG2005" i="2"/>
  <c r="BE2005" i="2"/>
  <c r="T2005" i="2"/>
  <c r="R2005" i="2"/>
  <c r="P2005" i="2"/>
  <c r="BI2002" i="2"/>
  <c r="BH2002" i="2"/>
  <c r="BG2002" i="2"/>
  <c r="BE2002" i="2"/>
  <c r="T2002" i="2"/>
  <c r="R2002" i="2"/>
  <c r="P2002" i="2"/>
  <c r="BI1999" i="2"/>
  <c r="BH1999" i="2"/>
  <c r="BG1999" i="2"/>
  <c r="BE1999" i="2"/>
  <c r="T1999" i="2"/>
  <c r="R1999" i="2"/>
  <c r="P1999" i="2"/>
  <c r="BI1986" i="2"/>
  <c r="BH1986" i="2"/>
  <c r="BG1986" i="2"/>
  <c r="BE1986" i="2"/>
  <c r="T1986" i="2"/>
  <c r="R1986" i="2"/>
  <c r="P1986" i="2"/>
  <c r="BI1973" i="2"/>
  <c r="BH1973" i="2"/>
  <c r="BG1973" i="2"/>
  <c r="BE1973" i="2"/>
  <c r="T1973" i="2"/>
  <c r="R1973" i="2"/>
  <c r="P1973" i="2"/>
  <c r="BI1960" i="2"/>
  <c r="BH1960" i="2"/>
  <c r="BG1960" i="2"/>
  <c r="BE1960" i="2"/>
  <c r="T1960" i="2"/>
  <c r="R1960" i="2"/>
  <c r="P1960" i="2"/>
  <c r="BI1957" i="2"/>
  <c r="BH1957" i="2"/>
  <c r="BG1957" i="2"/>
  <c r="BE1957" i="2"/>
  <c r="T1957" i="2"/>
  <c r="R1957" i="2"/>
  <c r="P1957" i="2"/>
  <c r="BI1932" i="2"/>
  <c r="BH1932" i="2"/>
  <c r="BG1932" i="2"/>
  <c r="BE1932" i="2"/>
  <c r="T1932" i="2"/>
  <c r="R1932" i="2"/>
  <c r="P1932" i="2"/>
  <c r="BI1918" i="2"/>
  <c r="BH1918" i="2"/>
  <c r="BG1918" i="2"/>
  <c r="BE1918" i="2"/>
  <c r="T1918" i="2"/>
  <c r="R1918" i="2"/>
  <c r="P1918" i="2"/>
  <c r="BI1899" i="2"/>
  <c r="BH1899" i="2"/>
  <c r="BG1899" i="2"/>
  <c r="BE1899" i="2"/>
  <c r="T1899" i="2"/>
  <c r="R1899" i="2"/>
  <c r="P1899" i="2"/>
  <c r="BI1893" i="2"/>
  <c r="BH1893" i="2"/>
  <c r="BG1893" i="2"/>
  <c r="BE1893" i="2"/>
  <c r="T1893" i="2"/>
  <c r="R1893" i="2"/>
  <c r="P1893" i="2"/>
  <c r="BI1890" i="2"/>
  <c r="BH1890" i="2"/>
  <c r="BG1890" i="2"/>
  <c r="BE1890" i="2"/>
  <c r="T1890" i="2"/>
  <c r="R1890" i="2"/>
  <c r="P1890" i="2"/>
  <c r="BI1877" i="2"/>
  <c r="BH1877" i="2"/>
  <c r="BG1877" i="2"/>
  <c r="BE1877" i="2"/>
  <c r="T1877" i="2"/>
  <c r="R1877" i="2"/>
  <c r="P1877" i="2"/>
  <c r="BI1874" i="2"/>
  <c r="BH1874" i="2"/>
  <c r="BG1874" i="2"/>
  <c r="BE1874" i="2"/>
  <c r="T1874" i="2"/>
  <c r="R1874" i="2"/>
  <c r="P1874" i="2"/>
  <c r="BI1856" i="2"/>
  <c r="BH1856" i="2"/>
  <c r="BG1856" i="2"/>
  <c r="BE1856" i="2"/>
  <c r="T1856" i="2"/>
  <c r="R1856" i="2"/>
  <c r="P1856" i="2"/>
  <c r="BI1853" i="2"/>
  <c r="BH1853" i="2"/>
  <c r="BG1853" i="2"/>
  <c r="BE1853" i="2"/>
  <c r="T1853" i="2"/>
  <c r="R1853" i="2"/>
  <c r="P1853" i="2"/>
  <c r="BI1848" i="2"/>
  <c r="BH1848" i="2"/>
  <c r="BG1848" i="2"/>
  <c r="BE1848" i="2"/>
  <c r="T1848" i="2"/>
  <c r="R1848" i="2"/>
  <c r="P1848" i="2"/>
  <c r="BI1843" i="2"/>
  <c r="BH1843" i="2"/>
  <c r="BG1843" i="2"/>
  <c r="BE1843" i="2"/>
  <c r="T1843" i="2"/>
  <c r="R1843" i="2"/>
  <c r="P1843" i="2"/>
  <c r="BI1831" i="2"/>
  <c r="BH1831" i="2"/>
  <c r="BG1831" i="2"/>
  <c r="BE1831" i="2"/>
  <c r="T1831" i="2"/>
  <c r="R1831" i="2"/>
  <c r="P1831" i="2"/>
  <c r="BI1825" i="2"/>
  <c r="BH1825" i="2"/>
  <c r="BG1825" i="2"/>
  <c r="BE1825" i="2"/>
  <c r="T1825" i="2"/>
  <c r="R1825" i="2"/>
  <c r="P1825" i="2"/>
  <c r="BI1822" i="2"/>
  <c r="BH1822" i="2"/>
  <c r="BG1822" i="2"/>
  <c r="BE1822" i="2"/>
  <c r="T1822" i="2"/>
  <c r="R1822" i="2"/>
  <c r="P1822" i="2"/>
  <c r="BI1819" i="2"/>
  <c r="BH1819" i="2"/>
  <c r="BG1819" i="2"/>
  <c r="BE1819" i="2"/>
  <c r="T1819" i="2"/>
  <c r="R1819" i="2"/>
  <c r="P1819" i="2"/>
  <c r="BI1816" i="2"/>
  <c r="BH1816" i="2"/>
  <c r="BG1816" i="2"/>
  <c r="BE1816" i="2"/>
  <c r="T1816" i="2"/>
  <c r="R1816" i="2"/>
  <c r="P1816" i="2"/>
  <c r="BI1812" i="2"/>
  <c r="BH1812" i="2"/>
  <c r="BG1812" i="2"/>
  <c r="BE1812" i="2"/>
  <c r="T1812" i="2"/>
  <c r="R1812" i="2"/>
  <c r="P1812" i="2"/>
  <c r="BI1809" i="2"/>
  <c r="BH1809" i="2"/>
  <c r="BG1809" i="2"/>
  <c r="BE1809" i="2"/>
  <c r="T1809" i="2"/>
  <c r="R1809" i="2"/>
  <c r="P1809" i="2"/>
  <c r="BI1806" i="2"/>
  <c r="BH1806" i="2"/>
  <c r="BG1806" i="2"/>
  <c r="BE1806" i="2"/>
  <c r="T1806" i="2"/>
  <c r="R1806" i="2"/>
  <c r="P1806" i="2"/>
  <c r="BI1803" i="2"/>
  <c r="BH1803" i="2"/>
  <c r="BG1803" i="2"/>
  <c r="BE1803" i="2"/>
  <c r="T1803" i="2"/>
  <c r="R1803" i="2"/>
  <c r="P1803" i="2"/>
  <c r="BI1800" i="2"/>
  <c r="BH1800" i="2"/>
  <c r="BG1800" i="2"/>
  <c r="BE1800" i="2"/>
  <c r="T1800" i="2"/>
  <c r="R1800" i="2"/>
  <c r="P1800" i="2"/>
  <c r="BI1797" i="2"/>
  <c r="BH1797" i="2"/>
  <c r="BG1797" i="2"/>
  <c r="BE1797" i="2"/>
  <c r="T1797" i="2"/>
  <c r="R1797" i="2"/>
  <c r="P1797" i="2"/>
  <c r="BI1794" i="2"/>
  <c r="BH1794" i="2"/>
  <c r="BG1794" i="2"/>
  <c r="BE1794" i="2"/>
  <c r="T1794" i="2"/>
  <c r="R1794" i="2"/>
  <c r="P1794" i="2"/>
  <c r="BI1791" i="2"/>
  <c r="BH1791" i="2"/>
  <c r="BG1791" i="2"/>
  <c r="BE1791" i="2"/>
  <c r="T1791" i="2"/>
  <c r="R1791" i="2"/>
  <c r="P1791" i="2"/>
  <c r="BI1788" i="2"/>
  <c r="BH1788" i="2"/>
  <c r="BG1788" i="2"/>
  <c r="BE1788" i="2"/>
  <c r="T1788" i="2"/>
  <c r="R1788" i="2"/>
  <c r="P1788" i="2"/>
  <c r="BI1786" i="2"/>
  <c r="BH1786" i="2"/>
  <c r="BG1786" i="2"/>
  <c r="BE1786" i="2"/>
  <c r="T1786" i="2"/>
  <c r="R1786" i="2"/>
  <c r="P1786" i="2"/>
  <c r="BI1784" i="2"/>
  <c r="BH1784" i="2"/>
  <c r="BG1784" i="2"/>
  <c r="BE1784" i="2"/>
  <c r="T1784" i="2"/>
  <c r="R1784" i="2"/>
  <c r="P1784" i="2"/>
  <c r="BI1781" i="2"/>
  <c r="BH1781" i="2"/>
  <c r="BG1781" i="2"/>
  <c r="BE1781" i="2"/>
  <c r="T1781" i="2"/>
  <c r="R1781" i="2"/>
  <c r="P1781" i="2"/>
  <c r="BI1778" i="2"/>
  <c r="BH1778" i="2"/>
  <c r="BG1778" i="2"/>
  <c r="BE1778" i="2"/>
  <c r="T1778" i="2"/>
  <c r="R1778" i="2"/>
  <c r="P1778" i="2"/>
  <c r="BI1773" i="2"/>
  <c r="BH1773" i="2"/>
  <c r="BG1773" i="2"/>
  <c r="BE1773" i="2"/>
  <c r="T1773" i="2"/>
  <c r="R1773" i="2"/>
  <c r="P1773" i="2"/>
  <c r="BI1770" i="2"/>
  <c r="BH1770" i="2"/>
  <c r="BG1770" i="2"/>
  <c r="BE1770" i="2"/>
  <c r="T1770" i="2"/>
  <c r="R1770" i="2"/>
  <c r="P1770" i="2"/>
  <c r="BI1767" i="2"/>
  <c r="BH1767" i="2"/>
  <c r="BG1767" i="2"/>
  <c r="BE1767" i="2"/>
  <c r="T1767" i="2"/>
  <c r="R1767" i="2"/>
  <c r="P1767" i="2"/>
  <c r="BI1764" i="2"/>
  <c r="BH1764" i="2"/>
  <c r="BG1764" i="2"/>
  <c r="BE1764" i="2"/>
  <c r="T1764" i="2"/>
  <c r="R1764" i="2"/>
  <c r="P1764" i="2"/>
  <c r="BI1761" i="2"/>
  <c r="BH1761" i="2"/>
  <c r="BG1761" i="2"/>
  <c r="BE1761" i="2"/>
  <c r="T1761" i="2"/>
  <c r="R1761" i="2"/>
  <c r="P1761" i="2"/>
  <c r="BI1758" i="2"/>
  <c r="BH1758" i="2"/>
  <c r="BG1758" i="2"/>
  <c r="BE1758" i="2"/>
  <c r="T1758" i="2"/>
  <c r="R1758" i="2"/>
  <c r="P1758" i="2"/>
  <c r="BI1755" i="2"/>
  <c r="BH1755" i="2"/>
  <c r="BG1755" i="2"/>
  <c r="BE1755" i="2"/>
  <c r="T1755" i="2"/>
  <c r="R1755" i="2"/>
  <c r="P1755" i="2"/>
  <c r="BI1752" i="2"/>
  <c r="BH1752" i="2"/>
  <c r="BG1752" i="2"/>
  <c r="BE1752" i="2"/>
  <c r="T1752" i="2"/>
  <c r="R1752" i="2"/>
  <c r="P1752" i="2"/>
  <c r="BI1749" i="2"/>
  <c r="BH1749" i="2"/>
  <c r="BG1749" i="2"/>
  <c r="BE1749" i="2"/>
  <c r="T1749" i="2"/>
  <c r="R1749" i="2"/>
  <c r="P1749" i="2"/>
  <c r="BI1746" i="2"/>
  <c r="BH1746" i="2"/>
  <c r="BG1746" i="2"/>
  <c r="BE1746" i="2"/>
  <c r="T1746" i="2"/>
  <c r="R1746" i="2"/>
  <c r="P1746" i="2"/>
  <c r="BI1743" i="2"/>
  <c r="BH1743" i="2"/>
  <c r="BG1743" i="2"/>
  <c r="BE1743" i="2"/>
  <c r="T1743" i="2"/>
  <c r="R1743" i="2"/>
  <c r="P1743" i="2"/>
  <c r="BI1740" i="2"/>
  <c r="BH1740" i="2"/>
  <c r="BG1740" i="2"/>
  <c r="BE1740" i="2"/>
  <c r="T1740" i="2"/>
  <c r="R1740" i="2"/>
  <c r="P1740" i="2"/>
  <c r="BI1735" i="2"/>
  <c r="BH1735" i="2"/>
  <c r="BG1735" i="2"/>
  <c r="BE1735" i="2"/>
  <c r="T1735" i="2"/>
  <c r="R1735" i="2"/>
  <c r="P1735" i="2"/>
  <c r="BI1730" i="2"/>
  <c r="BH1730" i="2"/>
  <c r="BG1730" i="2"/>
  <c r="BE1730" i="2"/>
  <c r="T1730" i="2"/>
  <c r="R1730" i="2"/>
  <c r="P1730" i="2"/>
  <c r="BI1725" i="2"/>
  <c r="BH1725" i="2"/>
  <c r="BG1725" i="2"/>
  <c r="BE1725" i="2"/>
  <c r="T1725" i="2"/>
  <c r="R1725" i="2"/>
  <c r="P1725" i="2"/>
  <c r="BI1720" i="2"/>
  <c r="BH1720" i="2"/>
  <c r="BG1720" i="2"/>
  <c r="BE1720" i="2"/>
  <c r="T1720" i="2"/>
  <c r="R1720" i="2"/>
  <c r="P1720" i="2"/>
  <c r="BI1715" i="2"/>
  <c r="BH1715" i="2"/>
  <c r="BG1715" i="2"/>
  <c r="BE1715" i="2"/>
  <c r="T1715" i="2"/>
  <c r="R1715" i="2"/>
  <c r="P1715" i="2"/>
  <c r="BI1710" i="2"/>
  <c r="BH1710" i="2"/>
  <c r="BG1710" i="2"/>
  <c r="BE1710" i="2"/>
  <c r="T1710" i="2"/>
  <c r="R1710" i="2"/>
  <c r="P1710" i="2"/>
  <c r="BI1707" i="2"/>
  <c r="BH1707" i="2"/>
  <c r="BG1707" i="2"/>
  <c r="BE1707" i="2"/>
  <c r="T1707" i="2"/>
  <c r="R1707" i="2"/>
  <c r="P1707" i="2"/>
  <c r="BI1705" i="2"/>
  <c r="BH1705" i="2"/>
  <c r="BG1705" i="2"/>
  <c r="BE1705" i="2"/>
  <c r="T1705" i="2"/>
  <c r="R1705" i="2"/>
  <c r="P1705" i="2"/>
  <c r="BI1702" i="2"/>
  <c r="BH1702" i="2"/>
  <c r="BG1702" i="2"/>
  <c r="BE1702" i="2"/>
  <c r="T1702" i="2"/>
  <c r="R1702" i="2"/>
  <c r="P1702" i="2"/>
  <c r="BI1699" i="2"/>
  <c r="BH1699" i="2"/>
  <c r="BG1699" i="2"/>
  <c r="BE1699" i="2"/>
  <c r="T1699" i="2"/>
  <c r="R1699" i="2"/>
  <c r="P1699" i="2"/>
  <c r="BI1696" i="2"/>
  <c r="BH1696" i="2"/>
  <c r="BG1696" i="2"/>
  <c r="BE1696" i="2"/>
  <c r="T1696" i="2"/>
  <c r="R1696" i="2"/>
  <c r="P1696" i="2"/>
  <c r="BI1693" i="2"/>
  <c r="BH1693" i="2"/>
  <c r="BG1693" i="2"/>
  <c r="BE1693" i="2"/>
  <c r="T1693" i="2"/>
  <c r="R1693" i="2"/>
  <c r="P1693" i="2"/>
  <c r="BI1690" i="2"/>
  <c r="BH1690" i="2"/>
  <c r="BG1690" i="2"/>
  <c r="BE1690" i="2"/>
  <c r="T1690" i="2"/>
  <c r="R1690" i="2"/>
  <c r="P1690" i="2"/>
  <c r="BI1687" i="2"/>
  <c r="BH1687" i="2"/>
  <c r="BG1687" i="2"/>
  <c r="BE1687" i="2"/>
  <c r="T1687" i="2"/>
  <c r="R1687" i="2"/>
  <c r="P1687" i="2"/>
  <c r="BI1684" i="2"/>
  <c r="BH1684" i="2"/>
  <c r="BG1684" i="2"/>
  <c r="BE1684" i="2"/>
  <c r="T1684" i="2"/>
  <c r="R1684" i="2"/>
  <c r="P1684" i="2"/>
  <c r="BI1679" i="2"/>
  <c r="BH1679" i="2"/>
  <c r="BG1679" i="2"/>
  <c r="BE1679" i="2"/>
  <c r="T1679" i="2"/>
  <c r="R1679" i="2"/>
  <c r="P1679" i="2"/>
  <c r="BI1676" i="2"/>
  <c r="BH1676" i="2"/>
  <c r="BG1676" i="2"/>
  <c r="BE1676" i="2"/>
  <c r="T1676" i="2"/>
  <c r="R1676" i="2"/>
  <c r="P1676" i="2"/>
  <c r="BI1673" i="2"/>
  <c r="BH1673" i="2"/>
  <c r="BG1673" i="2"/>
  <c r="BE1673" i="2"/>
  <c r="T1673" i="2"/>
  <c r="R1673" i="2"/>
  <c r="P1673" i="2"/>
  <c r="BI1670" i="2"/>
  <c r="BH1670" i="2"/>
  <c r="BG1670" i="2"/>
  <c r="BE1670" i="2"/>
  <c r="T1670" i="2"/>
  <c r="R1670" i="2"/>
  <c r="P1670" i="2"/>
  <c r="BI1667" i="2"/>
  <c r="BH1667" i="2"/>
  <c r="BG1667" i="2"/>
  <c r="BE1667" i="2"/>
  <c r="T1667" i="2"/>
  <c r="R1667" i="2"/>
  <c r="P1667" i="2"/>
  <c r="BI1664" i="2"/>
  <c r="BH1664" i="2"/>
  <c r="BG1664" i="2"/>
  <c r="BE1664" i="2"/>
  <c r="T1664" i="2"/>
  <c r="R1664" i="2"/>
  <c r="P1664" i="2"/>
  <c r="BI1661" i="2"/>
  <c r="BH1661" i="2"/>
  <c r="BG1661" i="2"/>
  <c r="BE1661" i="2"/>
  <c r="T1661" i="2"/>
  <c r="R1661" i="2"/>
  <c r="P1661" i="2"/>
  <c r="BI1646" i="2"/>
  <c r="BH1646" i="2"/>
  <c r="BG1646" i="2"/>
  <c r="BE1646" i="2"/>
  <c r="T1646" i="2"/>
  <c r="R1646" i="2"/>
  <c r="P1646" i="2"/>
  <c r="BI1640" i="2"/>
  <c r="BH1640" i="2"/>
  <c r="BG1640" i="2"/>
  <c r="BE1640" i="2"/>
  <c r="T1640" i="2"/>
  <c r="R1640" i="2"/>
  <c r="P1640" i="2"/>
  <c r="BI1637" i="2"/>
  <c r="BH1637" i="2"/>
  <c r="BG1637" i="2"/>
  <c r="BE1637" i="2"/>
  <c r="T1637" i="2"/>
  <c r="R1637" i="2"/>
  <c r="P1637" i="2"/>
  <c r="BI1630" i="2"/>
  <c r="BH1630" i="2"/>
  <c r="BG1630" i="2"/>
  <c r="BE1630" i="2"/>
  <c r="T1630" i="2"/>
  <c r="R1630" i="2"/>
  <c r="P1630" i="2"/>
  <c r="BI1627" i="2"/>
  <c r="BH1627" i="2"/>
  <c r="BG1627" i="2"/>
  <c r="BE1627" i="2"/>
  <c r="T1627" i="2"/>
  <c r="R1627" i="2"/>
  <c r="P1627" i="2"/>
  <c r="BI1612" i="2"/>
  <c r="BH1612" i="2"/>
  <c r="BG1612" i="2"/>
  <c r="BE1612" i="2"/>
  <c r="T1612" i="2"/>
  <c r="R1612" i="2"/>
  <c r="P1612" i="2"/>
  <c r="BI1605" i="2"/>
  <c r="BH1605" i="2"/>
  <c r="BG1605" i="2"/>
  <c r="BE1605" i="2"/>
  <c r="T1605" i="2"/>
  <c r="R1605" i="2"/>
  <c r="P1605" i="2"/>
  <c r="BI1594" i="2"/>
  <c r="BH1594" i="2"/>
  <c r="BG1594" i="2"/>
  <c r="BE1594" i="2"/>
  <c r="T1594" i="2"/>
  <c r="R1594" i="2"/>
  <c r="P1594" i="2"/>
  <c r="BI1591" i="2"/>
  <c r="BH1591" i="2"/>
  <c r="BG1591" i="2"/>
  <c r="BE1591" i="2"/>
  <c r="T1591" i="2"/>
  <c r="R1591" i="2"/>
  <c r="P1591" i="2"/>
  <c r="BI1588" i="2"/>
  <c r="BH1588" i="2"/>
  <c r="BG1588" i="2"/>
  <c r="BE1588" i="2"/>
  <c r="T1588" i="2"/>
  <c r="R1588" i="2"/>
  <c r="P1588" i="2"/>
  <c r="BI1585" i="2"/>
  <c r="BH1585" i="2"/>
  <c r="BG1585" i="2"/>
  <c r="BE1585" i="2"/>
  <c r="T1585" i="2"/>
  <c r="R1585" i="2"/>
  <c r="P1585" i="2"/>
  <c r="BI1582" i="2"/>
  <c r="BH1582" i="2"/>
  <c r="BG1582" i="2"/>
  <c r="BE1582" i="2"/>
  <c r="T1582" i="2"/>
  <c r="R1582" i="2"/>
  <c r="P1582" i="2"/>
  <c r="BI1579" i="2"/>
  <c r="BH1579" i="2"/>
  <c r="BG1579" i="2"/>
  <c r="BE1579" i="2"/>
  <c r="T1579" i="2"/>
  <c r="R1579" i="2"/>
  <c r="P1579" i="2"/>
  <c r="BI1576" i="2"/>
  <c r="BH1576" i="2"/>
  <c r="BG1576" i="2"/>
  <c r="BE1576" i="2"/>
  <c r="T1576" i="2"/>
  <c r="R1576" i="2"/>
  <c r="P1576" i="2"/>
  <c r="BI1570" i="2"/>
  <c r="BH1570" i="2"/>
  <c r="BG1570" i="2"/>
  <c r="BE1570" i="2"/>
  <c r="T1570" i="2"/>
  <c r="R1570" i="2"/>
  <c r="P1570" i="2"/>
  <c r="BI1567" i="2"/>
  <c r="BH1567" i="2"/>
  <c r="BG1567" i="2"/>
  <c r="BE1567" i="2"/>
  <c r="T1567" i="2"/>
  <c r="R1567" i="2"/>
  <c r="P1567" i="2"/>
  <c r="BI1564" i="2"/>
  <c r="BH1564" i="2"/>
  <c r="BG1564" i="2"/>
  <c r="BE1564" i="2"/>
  <c r="T1564" i="2"/>
  <c r="R1564" i="2"/>
  <c r="P1564" i="2"/>
  <c r="BI1562" i="2"/>
  <c r="BH1562" i="2"/>
  <c r="BG1562" i="2"/>
  <c r="BE1562" i="2"/>
  <c r="T1562" i="2"/>
  <c r="R1562" i="2"/>
  <c r="P1562" i="2"/>
  <c r="BI1559" i="2"/>
  <c r="BH1559" i="2"/>
  <c r="BG1559" i="2"/>
  <c r="BE1559" i="2"/>
  <c r="T1559" i="2"/>
  <c r="R1559" i="2"/>
  <c r="P1559" i="2"/>
  <c r="BI1556" i="2"/>
  <c r="BH1556" i="2"/>
  <c r="BG1556" i="2"/>
  <c r="BE1556" i="2"/>
  <c r="T1556" i="2"/>
  <c r="R1556" i="2"/>
  <c r="P1556" i="2"/>
  <c r="BI1553" i="2"/>
  <c r="BH1553" i="2"/>
  <c r="BG1553" i="2"/>
  <c r="BE1553" i="2"/>
  <c r="T1553" i="2"/>
  <c r="R1553" i="2"/>
  <c r="P1553" i="2"/>
  <c r="BI1550" i="2"/>
  <c r="BH1550" i="2"/>
  <c r="BG1550" i="2"/>
  <c r="BE1550" i="2"/>
  <c r="T1550" i="2"/>
  <c r="R1550" i="2"/>
  <c r="P1550" i="2"/>
  <c r="BI1547" i="2"/>
  <c r="BH1547" i="2"/>
  <c r="BG1547" i="2"/>
  <c r="BE1547" i="2"/>
  <c r="T1547" i="2"/>
  <c r="R1547" i="2"/>
  <c r="P1547" i="2"/>
  <c r="BI1544" i="2"/>
  <c r="BH1544" i="2"/>
  <c r="BG1544" i="2"/>
  <c r="BE1544" i="2"/>
  <c r="T1544" i="2"/>
  <c r="R1544" i="2"/>
  <c r="P1544" i="2"/>
  <c r="BI1541" i="2"/>
  <c r="BH1541" i="2"/>
  <c r="BG1541" i="2"/>
  <c r="BE1541" i="2"/>
  <c r="T1541" i="2"/>
  <c r="R1541" i="2"/>
  <c r="P1541" i="2"/>
  <c r="BI1538" i="2"/>
  <c r="BH1538" i="2"/>
  <c r="BG1538" i="2"/>
  <c r="BE1538" i="2"/>
  <c r="T1538" i="2"/>
  <c r="R1538" i="2"/>
  <c r="P1538" i="2"/>
  <c r="BI1522" i="2"/>
  <c r="BH1522" i="2"/>
  <c r="BG1522" i="2"/>
  <c r="BE1522" i="2"/>
  <c r="T1522" i="2"/>
  <c r="R1522" i="2"/>
  <c r="P1522" i="2"/>
  <c r="BI1519" i="2"/>
  <c r="BH1519" i="2"/>
  <c r="BG1519" i="2"/>
  <c r="BE1519" i="2"/>
  <c r="T1519" i="2"/>
  <c r="R1519" i="2"/>
  <c r="P1519" i="2"/>
  <c r="BI1516" i="2"/>
  <c r="BH1516" i="2"/>
  <c r="BG1516" i="2"/>
  <c r="BE1516" i="2"/>
  <c r="T1516" i="2"/>
  <c r="R1516" i="2"/>
  <c r="P1516" i="2"/>
  <c r="BI1513" i="2"/>
  <c r="BH1513" i="2"/>
  <c r="BG1513" i="2"/>
  <c r="BE1513" i="2"/>
  <c r="T1513" i="2"/>
  <c r="R1513" i="2"/>
  <c r="P1513" i="2"/>
  <c r="BI1510" i="2"/>
  <c r="BH1510" i="2"/>
  <c r="BG1510" i="2"/>
  <c r="BE1510" i="2"/>
  <c r="T1510" i="2"/>
  <c r="R1510" i="2"/>
  <c r="P1510" i="2"/>
  <c r="BI1507" i="2"/>
  <c r="BH1507" i="2"/>
  <c r="BG1507" i="2"/>
  <c r="BE1507" i="2"/>
  <c r="T1507" i="2"/>
  <c r="R1507" i="2"/>
  <c r="P1507" i="2"/>
  <c r="BI1504" i="2"/>
  <c r="BH1504" i="2"/>
  <c r="BG1504" i="2"/>
  <c r="BE1504" i="2"/>
  <c r="T1504" i="2"/>
  <c r="R1504" i="2"/>
  <c r="P1504" i="2"/>
  <c r="BI1501" i="2"/>
  <c r="BH1501" i="2"/>
  <c r="BG1501" i="2"/>
  <c r="BE1501" i="2"/>
  <c r="T1501" i="2"/>
  <c r="R1501" i="2"/>
  <c r="P1501" i="2"/>
  <c r="BI1498" i="2"/>
  <c r="BH1498" i="2"/>
  <c r="BG1498" i="2"/>
  <c r="BE1498" i="2"/>
  <c r="T1498" i="2"/>
  <c r="R1498" i="2"/>
  <c r="P1498" i="2"/>
  <c r="BI1495" i="2"/>
  <c r="BH1495" i="2"/>
  <c r="BG1495" i="2"/>
  <c r="BE1495" i="2"/>
  <c r="T1495" i="2"/>
  <c r="R1495" i="2"/>
  <c r="P1495" i="2"/>
  <c r="BI1492" i="2"/>
  <c r="BH1492" i="2"/>
  <c r="BG1492" i="2"/>
  <c r="BE1492" i="2"/>
  <c r="T1492" i="2"/>
  <c r="R1492" i="2"/>
  <c r="P1492" i="2"/>
  <c r="BI1489" i="2"/>
  <c r="BH1489" i="2"/>
  <c r="BG1489" i="2"/>
  <c r="BE1489" i="2"/>
  <c r="T1489" i="2"/>
  <c r="R1489" i="2"/>
  <c r="P1489" i="2"/>
  <c r="BI1486" i="2"/>
  <c r="BH1486" i="2"/>
  <c r="BG1486" i="2"/>
  <c r="BE1486" i="2"/>
  <c r="T1486" i="2"/>
  <c r="R1486" i="2"/>
  <c r="P1486" i="2"/>
  <c r="BI1483" i="2"/>
  <c r="BH1483" i="2"/>
  <c r="BG1483" i="2"/>
  <c r="BE1483" i="2"/>
  <c r="T1483" i="2"/>
  <c r="R1483" i="2"/>
  <c r="P1483" i="2"/>
  <c r="BI1478" i="2"/>
  <c r="BH1478" i="2"/>
  <c r="BG1478" i="2"/>
  <c r="BE1478" i="2"/>
  <c r="T1478" i="2"/>
  <c r="R1478" i="2"/>
  <c r="P1478" i="2"/>
  <c r="BI1473" i="2"/>
  <c r="BH1473" i="2"/>
  <c r="BG1473" i="2"/>
  <c r="BE1473" i="2"/>
  <c r="T1473" i="2"/>
  <c r="R1473" i="2"/>
  <c r="P1473" i="2"/>
  <c r="BI1468" i="2"/>
  <c r="BH1468" i="2"/>
  <c r="BG1468" i="2"/>
  <c r="BE1468" i="2"/>
  <c r="T1468" i="2"/>
  <c r="R1468" i="2"/>
  <c r="P1468" i="2"/>
  <c r="BI1463" i="2"/>
  <c r="BH1463" i="2"/>
  <c r="BG1463" i="2"/>
  <c r="BE1463" i="2"/>
  <c r="T1463" i="2"/>
  <c r="R1463" i="2"/>
  <c r="P1463" i="2"/>
  <c r="BI1460" i="2"/>
  <c r="BH1460" i="2"/>
  <c r="BG1460" i="2"/>
  <c r="BE1460" i="2"/>
  <c r="T1460" i="2"/>
  <c r="R1460" i="2"/>
  <c r="P1460" i="2"/>
  <c r="BI1457" i="2"/>
  <c r="BH1457" i="2"/>
  <c r="BG1457" i="2"/>
  <c r="BE1457" i="2"/>
  <c r="T1457" i="2"/>
  <c r="R1457" i="2"/>
  <c r="P1457" i="2"/>
  <c r="BI1454" i="2"/>
  <c r="BH1454" i="2"/>
  <c r="BG1454" i="2"/>
  <c r="BE1454" i="2"/>
  <c r="T1454" i="2"/>
  <c r="R1454" i="2"/>
  <c r="P1454" i="2"/>
  <c r="BI1451" i="2"/>
  <c r="BH1451" i="2"/>
  <c r="BG1451" i="2"/>
  <c r="BE1451" i="2"/>
  <c r="T1451" i="2"/>
  <c r="R1451" i="2"/>
  <c r="P1451" i="2"/>
  <c r="BI1448" i="2"/>
  <c r="BH1448" i="2"/>
  <c r="BG1448" i="2"/>
  <c r="BE1448" i="2"/>
  <c r="T1448" i="2"/>
  <c r="R1448" i="2"/>
  <c r="P1448" i="2"/>
  <c r="BI1445" i="2"/>
  <c r="BH1445" i="2"/>
  <c r="BG1445" i="2"/>
  <c r="BE1445" i="2"/>
  <c r="T1445" i="2"/>
  <c r="R1445" i="2"/>
  <c r="P1445" i="2"/>
  <c r="BI1442" i="2"/>
  <c r="BH1442" i="2"/>
  <c r="BG1442" i="2"/>
  <c r="BE1442" i="2"/>
  <c r="T1442" i="2"/>
  <c r="R1442" i="2"/>
  <c r="P1442" i="2"/>
  <c r="BI1439" i="2"/>
  <c r="BH1439" i="2"/>
  <c r="BG1439" i="2"/>
  <c r="BE1439" i="2"/>
  <c r="T1439" i="2"/>
  <c r="R1439" i="2"/>
  <c r="P1439" i="2"/>
  <c r="BI1436" i="2"/>
  <c r="BH1436" i="2"/>
  <c r="BG1436" i="2"/>
  <c r="BE1436" i="2"/>
  <c r="T1436" i="2"/>
  <c r="R1436" i="2"/>
  <c r="P1436" i="2"/>
  <c r="BI1433" i="2"/>
  <c r="BH1433" i="2"/>
  <c r="BG1433" i="2"/>
  <c r="BE1433" i="2"/>
  <c r="T1433" i="2"/>
  <c r="R1433" i="2"/>
  <c r="P1433" i="2"/>
  <c r="BI1430" i="2"/>
  <c r="BH1430" i="2"/>
  <c r="BG1430" i="2"/>
  <c r="BE1430" i="2"/>
  <c r="T1430" i="2"/>
  <c r="R1430" i="2"/>
  <c r="P1430" i="2"/>
  <c r="BI1427" i="2"/>
  <c r="BH1427" i="2"/>
  <c r="BG1427" i="2"/>
  <c r="BE1427" i="2"/>
  <c r="T1427" i="2"/>
  <c r="R1427" i="2"/>
  <c r="P1427" i="2"/>
  <c r="BI1424" i="2"/>
  <c r="BH1424" i="2"/>
  <c r="BG1424" i="2"/>
  <c r="BE1424" i="2"/>
  <c r="T1424" i="2"/>
  <c r="R1424" i="2"/>
  <c r="P1424" i="2"/>
  <c r="BI1421" i="2"/>
  <c r="BH1421" i="2"/>
  <c r="BG1421" i="2"/>
  <c r="BE1421" i="2"/>
  <c r="T1421" i="2"/>
  <c r="R1421" i="2"/>
  <c r="P1421" i="2"/>
  <c r="BI1418" i="2"/>
  <c r="BH1418" i="2"/>
  <c r="BG1418" i="2"/>
  <c r="BE1418" i="2"/>
  <c r="T1418" i="2"/>
  <c r="R1418" i="2"/>
  <c r="P1418" i="2"/>
  <c r="BI1415" i="2"/>
  <c r="BH1415" i="2"/>
  <c r="BG1415" i="2"/>
  <c r="BE1415" i="2"/>
  <c r="T1415" i="2"/>
  <c r="R1415" i="2"/>
  <c r="P1415" i="2"/>
  <c r="BI1412" i="2"/>
  <c r="BH1412" i="2"/>
  <c r="BG1412" i="2"/>
  <c r="BE1412" i="2"/>
  <c r="T1412" i="2"/>
  <c r="R1412" i="2"/>
  <c r="P1412" i="2"/>
  <c r="BI1409" i="2"/>
  <c r="BH1409" i="2"/>
  <c r="BG1409" i="2"/>
  <c r="BE1409" i="2"/>
  <c r="T1409" i="2"/>
  <c r="R1409" i="2"/>
  <c r="P1409" i="2"/>
  <c r="BI1406" i="2"/>
  <c r="BH1406" i="2"/>
  <c r="BG1406" i="2"/>
  <c r="BE1406" i="2"/>
  <c r="T1406" i="2"/>
  <c r="R1406" i="2"/>
  <c r="P1406" i="2"/>
  <c r="BI1403" i="2"/>
  <c r="BH1403" i="2"/>
  <c r="BG1403" i="2"/>
  <c r="BE1403" i="2"/>
  <c r="T1403" i="2"/>
  <c r="R1403" i="2"/>
  <c r="P1403" i="2"/>
  <c r="BI1400" i="2"/>
  <c r="BH1400" i="2"/>
  <c r="BG1400" i="2"/>
  <c r="BE1400" i="2"/>
  <c r="T1400" i="2"/>
  <c r="R1400" i="2"/>
  <c r="P1400" i="2"/>
  <c r="BI1397" i="2"/>
  <c r="BH1397" i="2"/>
  <c r="BG1397" i="2"/>
  <c r="BE1397" i="2"/>
  <c r="T1397" i="2"/>
  <c r="R1397" i="2"/>
  <c r="P1397" i="2"/>
  <c r="BI1394" i="2"/>
  <c r="BH1394" i="2"/>
  <c r="BG1394" i="2"/>
  <c r="BE1394" i="2"/>
  <c r="T1394" i="2"/>
  <c r="R1394" i="2"/>
  <c r="P1394" i="2"/>
  <c r="BI1391" i="2"/>
  <c r="BH1391" i="2"/>
  <c r="BG1391" i="2"/>
  <c r="BE1391" i="2"/>
  <c r="T1391" i="2"/>
  <c r="R1391" i="2"/>
  <c r="P1391" i="2"/>
  <c r="BI1388" i="2"/>
  <c r="BH1388" i="2"/>
  <c r="BG1388" i="2"/>
  <c r="BE1388" i="2"/>
  <c r="T1388" i="2"/>
  <c r="R1388" i="2"/>
  <c r="P1388" i="2"/>
  <c r="BI1385" i="2"/>
  <c r="BH1385" i="2"/>
  <c r="BG1385" i="2"/>
  <c r="BE1385" i="2"/>
  <c r="T1385" i="2"/>
  <c r="R1385" i="2"/>
  <c r="P1385" i="2"/>
  <c r="BI1382" i="2"/>
  <c r="BH1382" i="2"/>
  <c r="BG1382" i="2"/>
  <c r="BE1382" i="2"/>
  <c r="T1382" i="2"/>
  <c r="R1382" i="2"/>
  <c r="P1382" i="2"/>
  <c r="BI1379" i="2"/>
  <c r="BH1379" i="2"/>
  <c r="BG1379" i="2"/>
  <c r="BE1379" i="2"/>
  <c r="T1379" i="2"/>
  <c r="R1379" i="2"/>
  <c r="P1379" i="2"/>
  <c r="BI1376" i="2"/>
  <c r="BH1376" i="2"/>
  <c r="BG1376" i="2"/>
  <c r="BE1376" i="2"/>
  <c r="T1376" i="2"/>
  <c r="R1376" i="2"/>
  <c r="P1376" i="2"/>
  <c r="BI1373" i="2"/>
  <c r="BH1373" i="2"/>
  <c r="BG1373" i="2"/>
  <c r="BE1373" i="2"/>
  <c r="T1373" i="2"/>
  <c r="R1373" i="2"/>
  <c r="P1373" i="2"/>
  <c r="BI1370" i="2"/>
  <c r="BH1370" i="2"/>
  <c r="BG1370" i="2"/>
  <c r="BE1370" i="2"/>
  <c r="T1370" i="2"/>
  <c r="R1370" i="2"/>
  <c r="P1370" i="2"/>
  <c r="BI1367" i="2"/>
  <c r="BH1367" i="2"/>
  <c r="BG1367" i="2"/>
  <c r="BE1367" i="2"/>
  <c r="T1367" i="2"/>
  <c r="R1367" i="2"/>
  <c r="P1367" i="2"/>
  <c r="BI1364" i="2"/>
  <c r="BH1364" i="2"/>
  <c r="BG1364" i="2"/>
  <c r="BE1364" i="2"/>
  <c r="T1364" i="2"/>
  <c r="R1364" i="2"/>
  <c r="P1364" i="2"/>
  <c r="BI1361" i="2"/>
  <c r="BH1361" i="2"/>
  <c r="BG1361" i="2"/>
  <c r="BE1361" i="2"/>
  <c r="T1361" i="2"/>
  <c r="R1361" i="2"/>
  <c r="P1361" i="2"/>
  <c r="BI1358" i="2"/>
  <c r="BH1358" i="2"/>
  <c r="BG1358" i="2"/>
  <c r="BE1358" i="2"/>
  <c r="T1358" i="2"/>
  <c r="R1358" i="2"/>
  <c r="P1358" i="2"/>
  <c r="BI1355" i="2"/>
  <c r="BH1355" i="2"/>
  <c r="BG1355" i="2"/>
  <c r="BE1355" i="2"/>
  <c r="T1355" i="2"/>
  <c r="R1355" i="2"/>
  <c r="P1355" i="2"/>
  <c r="BI1352" i="2"/>
  <c r="BH1352" i="2"/>
  <c r="BG1352" i="2"/>
  <c r="BE1352" i="2"/>
  <c r="T1352" i="2"/>
  <c r="R1352" i="2"/>
  <c r="P1352" i="2"/>
  <c r="BI1349" i="2"/>
  <c r="BH1349" i="2"/>
  <c r="BG1349" i="2"/>
  <c r="BE1349" i="2"/>
  <c r="T1349" i="2"/>
  <c r="R1349" i="2"/>
  <c r="P1349" i="2"/>
  <c r="BI1346" i="2"/>
  <c r="BH1346" i="2"/>
  <c r="BG1346" i="2"/>
  <c r="BE1346" i="2"/>
  <c r="T1346" i="2"/>
  <c r="R1346" i="2"/>
  <c r="P1346" i="2"/>
  <c r="BI1343" i="2"/>
  <c r="BH1343" i="2"/>
  <c r="BG1343" i="2"/>
  <c r="BE1343" i="2"/>
  <c r="T1343" i="2"/>
  <c r="R1343" i="2"/>
  <c r="P1343" i="2"/>
  <c r="BI1340" i="2"/>
  <c r="BH1340" i="2"/>
  <c r="BG1340" i="2"/>
  <c r="BE1340" i="2"/>
  <c r="T1340" i="2"/>
  <c r="R1340" i="2"/>
  <c r="P1340" i="2"/>
  <c r="BI1337" i="2"/>
  <c r="BH1337" i="2"/>
  <c r="BG1337" i="2"/>
  <c r="BE1337" i="2"/>
  <c r="T1337" i="2"/>
  <c r="R1337" i="2"/>
  <c r="P1337" i="2"/>
  <c r="BI1334" i="2"/>
  <c r="BH1334" i="2"/>
  <c r="BG1334" i="2"/>
  <c r="BE1334" i="2"/>
  <c r="T1334" i="2"/>
  <c r="R1334" i="2"/>
  <c r="P1334" i="2"/>
  <c r="BI1331" i="2"/>
  <c r="BH1331" i="2"/>
  <c r="BG1331" i="2"/>
  <c r="BE1331" i="2"/>
  <c r="T1331" i="2"/>
  <c r="R1331" i="2"/>
  <c r="P1331" i="2"/>
  <c r="BI1328" i="2"/>
  <c r="BH1328" i="2"/>
  <c r="BG1328" i="2"/>
  <c r="BE1328" i="2"/>
  <c r="T1328" i="2"/>
  <c r="R1328" i="2"/>
  <c r="P1328" i="2"/>
  <c r="BI1325" i="2"/>
  <c r="BH1325" i="2"/>
  <c r="BG1325" i="2"/>
  <c r="BE1325" i="2"/>
  <c r="T1325" i="2"/>
  <c r="R1325" i="2"/>
  <c r="P1325" i="2"/>
  <c r="BI1322" i="2"/>
  <c r="BH1322" i="2"/>
  <c r="BG1322" i="2"/>
  <c r="BE1322" i="2"/>
  <c r="T1322" i="2"/>
  <c r="R1322" i="2"/>
  <c r="P1322" i="2"/>
  <c r="BI1319" i="2"/>
  <c r="BH1319" i="2"/>
  <c r="BG1319" i="2"/>
  <c r="BE1319" i="2"/>
  <c r="T1319" i="2"/>
  <c r="R1319" i="2"/>
  <c r="P1319" i="2"/>
  <c r="BI1316" i="2"/>
  <c r="BH1316" i="2"/>
  <c r="BG1316" i="2"/>
  <c r="BE1316" i="2"/>
  <c r="T1316" i="2"/>
  <c r="R1316" i="2"/>
  <c r="P1316" i="2"/>
  <c r="BI1313" i="2"/>
  <c r="BH1313" i="2"/>
  <c r="BG1313" i="2"/>
  <c r="BE1313" i="2"/>
  <c r="T1313" i="2"/>
  <c r="R1313" i="2"/>
  <c r="P1313" i="2"/>
  <c r="BI1310" i="2"/>
  <c r="BH1310" i="2"/>
  <c r="BG1310" i="2"/>
  <c r="BE1310" i="2"/>
  <c r="T1310" i="2"/>
  <c r="R1310" i="2"/>
  <c r="P1310" i="2"/>
  <c r="BI1307" i="2"/>
  <c r="BH1307" i="2"/>
  <c r="BG1307" i="2"/>
  <c r="BE1307" i="2"/>
  <c r="T1307" i="2"/>
  <c r="R1307" i="2"/>
  <c r="P1307" i="2"/>
  <c r="BI1304" i="2"/>
  <c r="BH1304" i="2"/>
  <c r="BG1304" i="2"/>
  <c r="BE1304" i="2"/>
  <c r="T1304" i="2"/>
  <c r="R1304" i="2"/>
  <c r="P1304" i="2"/>
  <c r="BI1301" i="2"/>
  <c r="BH1301" i="2"/>
  <c r="BG1301" i="2"/>
  <c r="BE1301" i="2"/>
  <c r="T1301" i="2"/>
  <c r="R1301" i="2"/>
  <c r="P1301" i="2"/>
  <c r="BI1298" i="2"/>
  <c r="BH1298" i="2"/>
  <c r="BG1298" i="2"/>
  <c r="BE1298" i="2"/>
  <c r="T1298" i="2"/>
  <c r="R1298" i="2"/>
  <c r="P1298" i="2"/>
  <c r="BI1293" i="2"/>
  <c r="BH1293" i="2"/>
  <c r="BG1293" i="2"/>
  <c r="BE1293" i="2"/>
  <c r="T1293" i="2"/>
  <c r="R1293" i="2"/>
  <c r="P1293" i="2"/>
  <c r="BI1290" i="2"/>
  <c r="BH1290" i="2"/>
  <c r="BG1290" i="2"/>
  <c r="BE1290" i="2"/>
  <c r="T1290" i="2"/>
  <c r="R1290" i="2"/>
  <c r="P1290" i="2"/>
  <c r="BI1287" i="2"/>
  <c r="BH1287" i="2"/>
  <c r="BG1287" i="2"/>
  <c r="BE1287" i="2"/>
  <c r="T1287" i="2"/>
  <c r="R1287" i="2"/>
  <c r="P1287" i="2"/>
  <c r="BI1284" i="2"/>
  <c r="BH1284" i="2"/>
  <c r="BG1284" i="2"/>
  <c r="BE1284" i="2"/>
  <c r="T1284" i="2"/>
  <c r="R1284" i="2"/>
  <c r="P1284" i="2"/>
  <c r="BI1281" i="2"/>
  <c r="BH1281" i="2"/>
  <c r="BG1281" i="2"/>
  <c r="BE1281" i="2"/>
  <c r="T1281" i="2"/>
  <c r="R1281" i="2"/>
  <c r="P1281" i="2"/>
  <c r="BI1278" i="2"/>
  <c r="BH1278" i="2"/>
  <c r="BG1278" i="2"/>
  <c r="BE1278" i="2"/>
  <c r="T1278" i="2"/>
  <c r="R1278" i="2"/>
  <c r="P1278" i="2"/>
  <c r="BI1275" i="2"/>
  <c r="BH1275" i="2"/>
  <c r="BG1275" i="2"/>
  <c r="BE1275" i="2"/>
  <c r="T1275" i="2"/>
  <c r="R1275" i="2"/>
  <c r="P1275" i="2"/>
  <c r="BI1272" i="2"/>
  <c r="BH1272" i="2"/>
  <c r="BG1272" i="2"/>
  <c r="BE1272" i="2"/>
  <c r="T1272" i="2"/>
  <c r="R1272" i="2"/>
  <c r="P1272" i="2"/>
  <c r="BI1269" i="2"/>
  <c r="BH1269" i="2"/>
  <c r="BG1269" i="2"/>
  <c r="BE1269" i="2"/>
  <c r="T1269" i="2"/>
  <c r="R1269" i="2"/>
  <c r="P1269" i="2"/>
  <c r="BI1266" i="2"/>
  <c r="BH1266" i="2"/>
  <c r="BG1266" i="2"/>
  <c r="BE1266" i="2"/>
  <c r="T1266" i="2"/>
  <c r="R1266" i="2"/>
  <c r="P1266" i="2"/>
  <c r="BI1260" i="2"/>
  <c r="BH1260" i="2"/>
  <c r="BG1260" i="2"/>
  <c r="BE1260" i="2"/>
  <c r="T1260" i="2"/>
  <c r="R1260" i="2"/>
  <c r="P1260" i="2"/>
  <c r="BI1255" i="2"/>
  <c r="BH1255" i="2"/>
  <c r="BG1255" i="2"/>
  <c r="BE1255" i="2"/>
  <c r="T1255" i="2"/>
  <c r="R1255" i="2"/>
  <c r="P1255" i="2"/>
  <c r="BI1252" i="2"/>
  <c r="BH1252" i="2"/>
  <c r="BG1252" i="2"/>
  <c r="BE1252" i="2"/>
  <c r="T1252" i="2"/>
  <c r="R1252" i="2"/>
  <c r="P1252" i="2"/>
  <c r="BI1246" i="2"/>
  <c r="BH1246" i="2"/>
  <c r="BG1246" i="2"/>
  <c r="BE1246" i="2"/>
  <c r="T1246" i="2"/>
  <c r="R1246" i="2"/>
  <c r="P1246" i="2"/>
  <c r="BI1241" i="2"/>
  <c r="BH1241" i="2"/>
  <c r="BG1241" i="2"/>
  <c r="BE1241" i="2"/>
  <c r="T1241" i="2"/>
  <c r="R1241" i="2"/>
  <c r="P1241" i="2"/>
  <c r="BI1238" i="2"/>
  <c r="BH1238" i="2"/>
  <c r="BG1238" i="2"/>
  <c r="BE1238" i="2"/>
  <c r="T1238" i="2"/>
  <c r="R1238" i="2"/>
  <c r="P1238" i="2"/>
  <c r="BI1235" i="2"/>
  <c r="BH1235" i="2"/>
  <c r="BG1235" i="2"/>
  <c r="BE1235" i="2"/>
  <c r="T1235" i="2"/>
  <c r="R1235" i="2"/>
  <c r="P1235" i="2"/>
  <c r="BI1229" i="2"/>
  <c r="BH1229" i="2"/>
  <c r="BG1229" i="2"/>
  <c r="BE1229" i="2"/>
  <c r="T1229" i="2"/>
  <c r="R1229" i="2"/>
  <c r="P1229" i="2"/>
  <c r="BI1224" i="2"/>
  <c r="BH1224" i="2"/>
  <c r="BG1224" i="2"/>
  <c r="BE1224" i="2"/>
  <c r="T1224" i="2"/>
  <c r="R1224" i="2"/>
  <c r="P1224" i="2"/>
  <c r="BI1217" i="2"/>
  <c r="BH1217" i="2"/>
  <c r="BG1217" i="2"/>
  <c r="BE1217" i="2"/>
  <c r="T1217" i="2"/>
  <c r="R1217" i="2"/>
  <c r="P1217" i="2"/>
  <c r="BI1212" i="2"/>
  <c r="BH1212" i="2"/>
  <c r="BG1212" i="2"/>
  <c r="BE1212" i="2"/>
  <c r="T1212" i="2"/>
  <c r="R1212" i="2"/>
  <c r="P1212" i="2"/>
  <c r="BI1209" i="2"/>
  <c r="BH1209" i="2"/>
  <c r="BG1209" i="2"/>
  <c r="BE1209" i="2"/>
  <c r="T1209" i="2"/>
  <c r="R1209" i="2"/>
  <c r="P1209" i="2"/>
  <c r="BI1202" i="2"/>
  <c r="BH1202" i="2"/>
  <c r="BG1202" i="2"/>
  <c r="BE1202" i="2"/>
  <c r="T1202" i="2"/>
  <c r="R1202" i="2"/>
  <c r="P1202" i="2"/>
  <c r="BI1195" i="2"/>
  <c r="BH1195" i="2"/>
  <c r="BG1195" i="2"/>
  <c r="BE1195" i="2"/>
  <c r="T1195" i="2"/>
  <c r="R1195" i="2"/>
  <c r="P1195" i="2"/>
  <c r="BI1188" i="2"/>
  <c r="BH1188" i="2"/>
  <c r="BG1188" i="2"/>
  <c r="BE1188" i="2"/>
  <c r="T1188" i="2"/>
  <c r="R1188" i="2"/>
  <c r="P1188" i="2"/>
  <c r="BI1182" i="2"/>
  <c r="BH1182" i="2"/>
  <c r="BG1182" i="2"/>
  <c r="BE1182" i="2"/>
  <c r="T1182" i="2"/>
  <c r="R1182" i="2"/>
  <c r="P1182" i="2"/>
  <c r="BI1175" i="2"/>
  <c r="BH1175" i="2"/>
  <c r="BG1175" i="2"/>
  <c r="BE1175" i="2"/>
  <c r="T1175" i="2"/>
  <c r="R1175" i="2"/>
  <c r="P1175" i="2"/>
  <c r="BI1172" i="2"/>
  <c r="BH1172" i="2"/>
  <c r="BG1172" i="2"/>
  <c r="BE1172" i="2"/>
  <c r="T1172" i="2"/>
  <c r="R1172" i="2"/>
  <c r="P1172" i="2"/>
  <c r="BI1167" i="2"/>
  <c r="BH1167" i="2"/>
  <c r="BG1167" i="2"/>
  <c r="BE1167" i="2"/>
  <c r="T1167" i="2"/>
  <c r="R1167" i="2"/>
  <c r="P1167" i="2"/>
  <c r="BI1164" i="2"/>
  <c r="BH1164" i="2"/>
  <c r="BG1164" i="2"/>
  <c r="BE1164" i="2"/>
  <c r="T1164" i="2"/>
  <c r="R1164" i="2"/>
  <c r="P1164" i="2"/>
  <c r="BI1161" i="2"/>
  <c r="BH1161" i="2"/>
  <c r="BG1161" i="2"/>
  <c r="BE1161" i="2"/>
  <c r="T1161" i="2"/>
  <c r="R1161" i="2"/>
  <c r="P1161" i="2"/>
  <c r="BI1158" i="2"/>
  <c r="BH1158" i="2"/>
  <c r="BG1158" i="2"/>
  <c r="BE1158" i="2"/>
  <c r="T1158" i="2"/>
  <c r="R1158" i="2"/>
  <c r="P1158" i="2"/>
  <c r="BI1155" i="2"/>
  <c r="BH1155" i="2"/>
  <c r="BG1155" i="2"/>
  <c r="BE1155" i="2"/>
  <c r="T1155" i="2"/>
  <c r="R1155" i="2"/>
  <c r="P1155" i="2"/>
  <c r="BI1152" i="2"/>
  <c r="BH1152" i="2"/>
  <c r="BG1152" i="2"/>
  <c r="BE1152" i="2"/>
  <c r="T1152" i="2"/>
  <c r="R1152" i="2"/>
  <c r="P1152" i="2"/>
  <c r="BI1149" i="2"/>
  <c r="BH1149" i="2"/>
  <c r="BG1149" i="2"/>
  <c r="BE1149" i="2"/>
  <c r="T1149" i="2"/>
  <c r="R1149" i="2"/>
  <c r="P1149" i="2"/>
  <c r="BI1146" i="2"/>
  <c r="BH1146" i="2"/>
  <c r="BG1146" i="2"/>
  <c r="BE1146" i="2"/>
  <c r="T1146" i="2"/>
  <c r="R1146" i="2"/>
  <c r="P1146" i="2"/>
  <c r="BI1143" i="2"/>
  <c r="BH1143" i="2"/>
  <c r="BG1143" i="2"/>
  <c r="BE1143" i="2"/>
  <c r="T1143" i="2"/>
  <c r="R1143" i="2"/>
  <c r="P1143" i="2"/>
  <c r="BI1140" i="2"/>
  <c r="BH1140" i="2"/>
  <c r="BG1140" i="2"/>
  <c r="BE1140" i="2"/>
  <c r="T1140" i="2"/>
  <c r="R1140" i="2"/>
  <c r="P1140" i="2"/>
  <c r="BI1134" i="2"/>
  <c r="BH1134" i="2"/>
  <c r="BG1134" i="2"/>
  <c r="BE1134" i="2"/>
  <c r="T1134" i="2"/>
  <c r="R1134" i="2"/>
  <c r="P1134" i="2"/>
  <c r="BI1126" i="2"/>
  <c r="BH1126" i="2"/>
  <c r="BG1126" i="2"/>
  <c r="BE1126" i="2"/>
  <c r="T1126" i="2"/>
  <c r="R1126" i="2"/>
  <c r="P1126" i="2"/>
  <c r="BI1120" i="2"/>
  <c r="BH1120" i="2"/>
  <c r="BG1120" i="2"/>
  <c r="BE1120" i="2"/>
  <c r="T1120" i="2"/>
  <c r="R1120" i="2"/>
  <c r="P1120" i="2"/>
  <c r="BI1117" i="2"/>
  <c r="BH1117" i="2"/>
  <c r="BG1117" i="2"/>
  <c r="BE1117" i="2"/>
  <c r="T1117" i="2"/>
  <c r="R1117" i="2"/>
  <c r="P1117" i="2"/>
  <c r="BI1114" i="2"/>
  <c r="BH1114" i="2"/>
  <c r="BG1114" i="2"/>
  <c r="BE1114" i="2"/>
  <c r="T1114" i="2"/>
  <c r="R1114" i="2"/>
  <c r="P1114" i="2"/>
  <c r="BI1111" i="2"/>
  <c r="BH1111" i="2"/>
  <c r="BG1111" i="2"/>
  <c r="BE1111" i="2"/>
  <c r="T1111" i="2"/>
  <c r="R1111" i="2"/>
  <c r="P1111" i="2"/>
  <c r="BI1105" i="2"/>
  <c r="BH1105" i="2"/>
  <c r="BG1105" i="2"/>
  <c r="BE1105" i="2"/>
  <c r="T1105" i="2"/>
  <c r="R1105" i="2"/>
  <c r="P1105" i="2"/>
  <c r="BI1102" i="2"/>
  <c r="BH1102" i="2"/>
  <c r="BG1102" i="2"/>
  <c r="BE1102" i="2"/>
  <c r="T1102" i="2"/>
  <c r="R1102" i="2"/>
  <c r="P1102" i="2"/>
  <c r="BI1096" i="2"/>
  <c r="BH1096" i="2"/>
  <c r="BG1096" i="2"/>
  <c r="BE1096" i="2"/>
  <c r="T1096" i="2"/>
  <c r="R1096" i="2"/>
  <c r="P1096" i="2"/>
  <c r="BI1093" i="2"/>
  <c r="BH1093" i="2"/>
  <c r="BG1093" i="2"/>
  <c r="BE1093" i="2"/>
  <c r="T1093" i="2"/>
  <c r="R1093" i="2"/>
  <c r="P1093" i="2"/>
  <c r="BI1090" i="2"/>
  <c r="BH1090" i="2"/>
  <c r="BG1090" i="2"/>
  <c r="BE1090" i="2"/>
  <c r="T1090" i="2"/>
  <c r="R1090" i="2"/>
  <c r="P1090" i="2"/>
  <c r="BI1087" i="2"/>
  <c r="BH1087" i="2"/>
  <c r="BG1087" i="2"/>
  <c r="BE1087" i="2"/>
  <c r="T1087" i="2"/>
  <c r="R1087" i="2"/>
  <c r="P1087" i="2"/>
  <c r="BI1084" i="2"/>
  <c r="BH1084" i="2"/>
  <c r="BG1084" i="2"/>
  <c r="BE1084" i="2"/>
  <c r="T1084" i="2"/>
  <c r="R1084" i="2"/>
  <c r="P1084" i="2"/>
  <c r="BI1081" i="2"/>
  <c r="BH1081" i="2"/>
  <c r="BG1081" i="2"/>
  <c r="BE1081" i="2"/>
  <c r="T1081" i="2"/>
  <c r="R1081" i="2"/>
  <c r="P1081" i="2"/>
  <c r="BI1078" i="2"/>
  <c r="BH1078" i="2"/>
  <c r="BG1078" i="2"/>
  <c r="BE1078" i="2"/>
  <c r="T1078" i="2"/>
  <c r="R1078" i="2"/>
  <c r="P1078" i="2"/>
  <c r="BI1075" i="2"/>
  <c r="BH1075" i="2"/>
  <c r="BG1075" i="2"/>
  <c r="BE1075" i="2"/>
  <c r="T1075" i="2"/>
  <c r="R1075" i="2"/>
  <c r="P1075" i="2"/>
  <c r="BI1072" i="2"/>
  <c r="BH1072" i="2"/>
  <c r="BG1072" i="2"/>
  <c r="BE1072" i="2"/>
  <c r="T1072" i="2"/>
  <c r="R1072" i="2"/>
  <c r="P1072" i="2"/>
  <c r="BI1069" i="2"/>
  <c r="BH1069" i="2"/>
  <c r="BG1069" i="2"/>
  <c r="BE1069" i="2"/>
  <c r="T1069" i="2"/>
  <c r="R1069" i="2"/>
  <c r="P1069" i="2"/>
  <c r="BI1066" i="2"/>
  <c r="BH1066" i="2"/>
  <c r="BG1066" i="2"/>
  <c r="BE1066" i="2"/>
  <c r="T1066" i="2"/>
  <c r="R1066" i="2"/>
  <c r="P1066" i="2"/>
  <c r="BI1063" i="2"/>
  <c r="BH1063" i="2"/>
  <c r="BG1063" i="2"/>
  <c r="BE1063" i="2"/>
  <c r="T1063" i="2"/>
  <c r="R1063" i="2"/>
  <c r="P1063" i="2"/>
  <c r="BI1060" i="2"/>
  <c r="BH1060" i="2"/>
  <c r="BG1060" i="2"/>
  <c r="BE1060" i="2"/>
  <c r="T1060" i="2"/>
  <c r="R1060" i="2"/>
  <c r="P1060" i="2"/>
  <c r="BI1057" i="2"/>
  <c r="BH1057" i="2"/>
  <c r="BG1057" i="2"/>
  <c r="BE1057" i="2"/>
  <c r="T1057" i="2"/>
  <c r="R1057" i="2"/>
  <c r="P1057" i="2"/>
  <c r="BI1054" i="2"/>
  <c r="BH1054" i="2"/>
  <c r="BG1054" i="2"/>
  <c r="BE1054" i="2"/>
  <c r="T1054" i="2"/>
  <c r="R1054" i="2"/>
  <c r="P1054" i="2"/>
  <c r="BI1049" i="2"/>
  <c r="BH1049" i="2"/>
  <c r="BG1049" i="2"/>
  <c r="BE1049" i="2"/>
  <c r="T1049" i="2"/>
  <c r="R1049" i="2"/>
  <c r="P1049" i="2"/>
  <c r="BI1044" i="2"/>
  <c r="BH1044" i="2"/>
  <c r="BG1044" i="2"/>
  <c r="BE1044" i="2"/>
  <c r="T1044" i="2"/>
  <c r="R1044" i="2"/>
  <c r="P1044" i="2"/>
  <c r="BI1041" i="2"/>
  <c r="BH1041" i="2"/>
  <c r="BG1041" i="2"/>
  <c r="BE1041" i="2"/>
  <c r="T1041" i="2"/>
  <c r="R1041" i="2"/>
  <c r="P1041" i="2"/>
  <c r="BI1038" i="2"/>
  <c r="BH1038" i="2"/>
  <c r="BG1038" i="2"/>
  <c r="BE1038" i="2"/>
  <c r="T1038" i="2"/>
  <c r="R1038" i="2"/>
  <c r="P1038" i="2"/>
  <c r="BI1035" i="2"/>
  <c r="BH1035" i="2"/>
  <c r="BG1035" i="2"/>
  <c r="BE1035" i="2"/>
  <c r="T1035" i="2"/>
  <c r="R1035" i="2"/>
  <c r="P1035" i="2"/>
  <c r="BI1030" i="2"/>
  <c r="BH1030" i="2"/>
  <c r="BG1030" i="2"/>
  <c r="BE1030" i="2"/>
  <c r="T1030" i="2"/>
  <c r="R1030" i="2"/>
  <c r="P1030" i="2"/>
  <c r="BI1025" i="2"/>
  <c r="BH1025" i="2"/>
  <c r="BG1025" i="2"/>
  <c r="BE1025" i="2"/>
  <c r="T1025" i="2"/>
  <c r="R1025" i="2"/>
  <c r="P1025" i="2"/>
  <c r="BI1022" i="2"/>
  <c r="BH1022" i="2"/>
  <c r="BG1022" i="2"/>
  <c r="BE1022" i="2"/>
  <c r="T1022" i="2"/>
  <c r="R1022" i="2"/>
  <c r="P1022" i="2"/>
  <c r="BI1019" i="2"/>
  <c r="BH1019" i="2"/>
  <c r="BG1019" i="2"/>
  <c r="BE1019" i="2"/>
  <c r="T1019" i="2"/>
  <c r="R1019" i="2"/>
  <c r="P1019" i="2"/>
  <c r="BI1016" i="2"/>
  <c r="BH1016" i="2"/>
  <c r="BG1016" i="2"/>
  <c r="BE1016" i="2"/>
  <c r="T1016" i="2"/>
  <c r="R1016" i="2"/>
  <c r="P1016" i="2"/>
  <c r="BI1013" i="2"/>
  <c r="BH1013" i="2"/>
  <c r="BG1013" i="2"/>
  <c r="BE1013" i="2"/>
  <c r="T1013" i="2"/>
  <c r="R1013" i="2"/>
  <c r="P1013" i="2"/>
  <c r="BI1010" i="2"/>
  <c r="BH1010" i="2"/>
  <c r="BG1010" i="2"/>
  <c r="BE1010" i="2"/>
  <c r="T1010" i="2"/>
  <c r="R1010" i="2"/>
  <c r="P1010" i="2"/>
  <c r="BI1007" i="2"/>
  <c r="BH1007" i="2"/>
  <c r="BG1007" i="2"/>
  <c r="BE1007" i="2"/>
  <c r="T1007" i="2"/>
  <c r="R1007" i="2"/>
  <c r="P1007" i="2"/>
  <c r="BI1002" i="2"/>
  <c r="BH1002" i="2"/>
  <c r="BG1002" i="2"/>
  <c r="BE1002" i="2"/>
  <c r="T1002" i="2"/>
  <c r="R1002" i="2"/>
  <c r="P1002" i="2"/>
  <c r="BI997" i="2"/>
  <c r="BH997" i="2"/>
  <c r="BG997" i="2"/>
  <c r="BE997" i="2"/>
  <c r="T997" i="2"/>
  <c r="R997" i="2"/>
  <c r="P997" i="2"/>
  <c r="BI994" i="2"/>
  <c r="BH994" i="2"/>
  <c r="BG994" i="2"/>
  <c r="BE994" i="2"/>
  <c r="T994" i="2"/>
  <c r="R994" i="2"/>
  <c r="P994" i="2"/>
  <c r="BI989" i="2"/>
  <c r="BH989" i="2"/>
  <c r="BG989" i="2"/>
  <c r="BE989" i="2"/>
  <c r="T989" i="2"/>
  <c r="R989" i="2"/>
  <c r="P989" i="2"/>
  <c r="BI986" i="2"/>
  <c r="BH986" i="2"/>
  <c r="BG986" i="2"/>
  <c r="BE986" i="2"/>
  <c r="T986" i="2"/>
  <c r="R986" i="2"/>
  <c r="P986" i="2"/>
  <c r="BI983" i="2"/>
  <c r="BH983" i="2"/>
  <c r="BG983" i="2"/>
  <c r="BE983" i="2"/>
  <c r="T983" i="2"/>
  <c r="R983" i="2"/>
  <c r="P983" i="2"/>
  <c r="BI980" i="2"/>
  <c r="BH980" i="2"/>
  <c r="BG980" i="2"/>
  <c r="BE980" i="2"/>
  <c r="T980" i="2"/>
  <c r="R980" i="2"/>
  <c r="P980" i="2"/>
  <c r="BI975" i="2"/>
  <c r="BH975" i="2"/>
  <c r="BG975" i="2"/>
  <c r="BE975" i="2"/>
  <c r="T975" i="2"/>
  <c r="R975" i="2"/>
  <c r="P975" i="2"/>
  <c r="BI970" i="2"/>
  <c r="BH970" i="2"/>
  <c r="BG970" i="2"/>
  <c r="BE970" i="2"/>
  <c r="T970" i="2"/>
  <c r="R970" i="2"/>
  <c r="P970" i="2"/>
  <c r="BI967" i="2"/>
  <c r="BH967" i="2"/>
  <c r="BG967" i="2"/>
  <c r="BE967" i="2"/>
  <c r="T967" i="2"/>
  <c r="R967" i="2"/>
  <c r="P967" i="2"/>
  <c r="BI964" i="2"/>
  <c r="BH964" i="2"/>
  <c r="BG964" i="2"/>
  <c r="BE964" i="2"/>
  <c r="T964" i="2"/>
  <c r="R964" i="2"/>
  <c r="P964" i="2"/>
  <c r="BI961" i="2"/>
  <c r="BH961" i="2"/>
  <c r="BG961" i="2"/>
  <c r="BE961" i="2"/>
  <c r="T961" i="2"/>
  <c r="R961" i="2"/>
  <c r="P961" i="2"/>
  <c r="BI958" i="2"/>
  <c r="BH958" i="2"/>
  <c r="BG958" i="2"/>
  <c r="BE958" i="2"/>
  <c r="T958" i="2"/>
  <c r="R958" i="2"/>
  <c r="P958" i="2"/>
  <c r="BI955" i="2"/>
  <c r="BH955" i="2"/>
  <c r="BG955" i="2"/>
  <c r="BE955" i="2"/>
  <c r="T955" i="2"/>
  <c r="R955" i="2"/>
  <c r="P955" i="2"/>
  <c r="BI952" i="2"/>
  <c r="BH952" i="2"/>
  <c r="BG952" i="2"/>
  <c r="BE952" i="2"/>
  <c r="T952" i="2"/>
  <c r="R952" i="2"/>
  <c r="P952" i="2"/>
  <c r="BI949" i="2"/>
  <c r="BH949" i="2"/>
  <c r="BG949" i="2"/>
  <c r="BE949" i="2"/>
  <c r="T949" i="2"/>
  <c r="R949" i="2"/>
  <c r="P949" i="2"/>
  <c r="BI946" i="2"/>
  <c r="BH946" i="2"/>
  <c r="BG946" i="2"/>
  <c r="BE946" i="2"/>
  <c r="T946" i="2"/>
  <c r="R946" i="2"/>
  <c r="P946" i="2"/>
  <c r="BI943" i="2"/>
  <c r="BH943" i="2"/>
  <c r="BG943" i="2"/>
  <c r="BE943" i="2"/>
  <c r="T943" i="2"/>
  <c r="R943" i="2"/>
  <c r="P943" i="2"/>
  <c r="BI940" i="2"/>
  <c r="BH940" i="2"/>
  <c r="BG940" i="2"/>
  <c r="BE940" i="2"/>
  <c r="T940" i="2"/>
  <c r="R940" i="2"/>
  <c r="P940" i="2"/>
  <c r="BI934" i="2"/>
  <c r="BH934" i="2"/>
  <c r="BG934" i="2"/>
  <c r="BE934" i="2"/>
  <c r="T934" i="2"/>
  <c r="R934" i="2"/>
  <c r="P934" i="2"/>
  <c r="BI928" i="2"/>
  <c r="BH928" i="2"/>
  <c r="BG928" i="2"/>
  <c r="BE928" i="2"/>
  <c r="T928" i="2"/>
  <c r="R928" i="2"/>
  <c r="P928" i="2"/>
  <c r="BI925" i="2"/>
  <c r="BH925" i="2"/>
  <c r="BG925" i="2"/>
  <c r="BE925" i="2"/>
  <c r="T925" i="2"/>
  <c r="R925" i="2"/>
  <c r="P925" i="2"/>
  <c r="BI922" i="2"/>
  <c r="BH922" i="2"/>
  <c r="BG922" i="2"/>
  <c r="BE922" i="2"/>
  <c r="T922" i="2"/>
  <c r="R922" i="2"/>
  <c r="P922" i="2"/>
  <c r="BI895" i="2"/>
  <c r="BH895" i="2"/>
  <c r="BG895" i="2"/>
  <c r="BE895" i="2"/>
  <c r="T895" i="2"/>
  <c r="R895" i="2"/>
  <c r="P895" i="2"/>
  <c r="BI891" i="2"/>
  <c r="BH891" i="2"/>
  <c r="BG891" i="2"/>
  <c r="BE891" i="2"/>
  <c r="T891" i="2"/>
  <c r="R891" i="2"/>
  <c r="P891" i="2"/>
  <c r="BI888" i="2"/>
  <c r="BH888" i="2"/>
  <c r="BG888" i="2"/>
  <c r="BE888" i="2"/>
  <c r="T888" i="2"/>
  <c r="R888" i="2"/>
  <c r="P888" i="2"/>
  <c r="BI882" i="2"/>
  <c r="BH882" i="2"/>
  <c r="BG882" i="2"/>
  <c r="BE882" i="2"/>
  <c r="T882" i="2"/>
  <c r="R882" i="2"/>
  <c r="P882" i="2"/>
  <c r="BI878" i="2"/>
  <c r="BH878" i="2"/>
  <c r="BG878" i="2"/>
  <c r="BE878" i="2"/>
  <c r="T878" i="2"/>
  <c r="R878" i="2"/>
  <c r="P878" i="2"/>
  <c r="BI873" i="2"/>
  <c r="BH873" i="2"/>
  <c r="BG873" i="2"/>
  <c r="BE873" i="2"/>
  <c r="T873" i="2"/>
  <c r="R873" i="2"/>
  <c r="P873" i="2"/>
  <c r="BI870" i="2"/>
  <c r="BH870" i="2"/>
  <c r="BG870" i="2"/>
  <c r="BE870" i="2"/>
  <c r="T870" i="2"/>
  <c r="R870" i="2"/>
  <c r="P870" i="2"/>
  <c r="BI866" i="2"/>
  <c r="BH866" i="2"/>
  <c r="BG866" i="2"/>
  <c r="BE866" i="2"/>
  <c r="T866" i="2"/>
  <c r="R866" i="2"/>
  <c r="P866" i="2"/>
  <c r="BI862" i="2"/>
  <c r="BH862" i="2"/>
  <c r="BG862" i="2"/>
  <c r="BE862" i="2"/>
  <c r="T862" i="2"/>
  <c r="R862" i="2"/>
  <c r="P862" i="2"/>
  <c r="BI858" i="2"/>
  <c r="BH858" i="2"/>
  <c r="BG858" i="2"/>
  <c r="BE858" i="2"/>
  <c r="T858" i="2"/>
  <c r="R858" i="2"/>
  <c r="P858" i="2"/>
  <c r="BI854" i="2"/>
  <c r="BH854" i="2"/>
  <c r="BG854" i="2"/>
  <c r="BE854" i="2"/>
  <c r="T854" i="2"/>
  <c r="R854" i="2"/>
  <c r="P854" i="2"/>
  <c r="BI851" i="2"/>
  <c r="BH851" i="2"/>
  <c r="BG851" i="2"/>
  <c r="BE851" i="2"/>
  <c r="T851" i="2"/>
  <c r="R851" i="2"/>
  <c r="P851" i="2"/>
  <c r="BI848" i="2"/>
  <c r="BH848" i="2"/>
  <c r="BG848" i="2"/>
  <c r="BE848" i="2"/>
  <c r="T848" i="2"/>
  <c r="R848" i="2"/>
  <c r="P848" i="2"/>
  <c r="BI845" i="2"/>
  <c r="BH845" i="2"/>
  <c r="BG845" i="2"/>
  <c r="BE845" i="2"/>
  <c r="T845" i="2"/>
  <c r="R845" i="2"/>
  <c r="P845" i="2"/>
  <c r="BI842" i="2"/>
  <c r="BH842" i="2"/>
  <c r="BG842" i="2"/>
  <c r="BE842" i="2"/>
  <c r="T842" i="2"/>
  <c r="R842" i="2"/>
  <c r="P842" i="2"/>
  <c r="BI839" i="2"/>
  <c r="BH839" i="2"/>
  <c r="BG839" i="2"/>
  <c r="BE839" i="2"/>
  <c r="T839" i="2"/>
  <c r="R839" i="2"/>
  <c r="P839" i="2"/>
  <c r="BI836" i="2"/>
  <c r="BH836" i="2"/>
  <c r="BG836" i="2"/>
  <c r="BE836" i="2"/>
  <c r="T836" i="2"/>
  <c r="R836" i="2"/>
  <c r="P836" i="2"/>
  <c r="BI833" i="2"/>
  <c r="BH833" i="2"/>
  <c r="BG833" i="2"/>
  <c r="BE833" i="2"/>
  <c r="T833" i="2"/>
  <c r="R833" i="2"/>
  <c r="P833" i="2"/>
  <c r="BI830" i="2"/>
  <c r="BH830" i="2"/>
  <c r="BG830" i="2"/>
  <c r="BE830" i="2"/>
  <c r="T830" i="2"/>
  <c r="R830" i="2"/>
  <c r="P830" i="2"/>
  <c r="BI827" i="2"/>
  <c r="BH827" i="2"/>
  <c r="BG827" i="2"/>
  <c r="BE827" i="2"/>
  <c r="T827" i="2"/>
  <c r="R827" i="2"/>
  <c r="P827" i="2"/>
  <c r="BI824" i="2"/>
  <c r="BH824" i="2"/>
  <c r="BG824" i="2"/>
  <c r="BE824" i="2"/>
  <c r="T824" i="2"/>
  <c r="R824" i="2"/>
  <c r="P824" i="2"/>
  <c r="BI821" i="2"/>
  <c r="BH821" i="2"/>
  <c r="BG821" i="2"/>
  <c r="BE821" i="2"/>
  <c r="T821" i="2"/>
  <c r="R821" i="2"/>
  <c r="P821" i="2"/>
  <c r="BI818" i="2"/>
  <c r="BH818" i="2"/>
  <c r="BG818" i="2"/>
  <c r="BE818" i="2"/>
  <c r="T818" i="2"/>
  <c r="R818" i="2"/>
  <c r="P818" i="2"/>
  <c r="BI815" i="2"/>
  <c r="BH815" i="2"/>
  <c r="BG815" i="2"/>
  <c r="BE815" i="2"/>
  <c r="T815" i="2"/>
  <c r="R815" i="2"/>
  <c r="P815" i="2"/>
  <c r="BI812" i="2"/>
  <c r="BH812" i="2"/>
  <c r="BG812" i="2"/>
  <c r="BE812" i="2"/>
  <c r="T812" i="2"/>
  <c r="R812" i="2"/>
  <c r="P812" i="2"/>
  <c r="BI809" i="2"/>
  <c r="BH809" i="2"/>
  <c r="BG809" i="2"/>
  <c r="BE809" i="2"/>
  <c r="T809" i="2"/>
  <c r="R809" i="2"/>
  <c r="P809" i="2"/>
  <c r="BI806" i="2"/>
  <c r="BH806" i="2"/>
  <c r="BG806" i="2"/>
  <c r="BE806" i="2"/>
  <c r="T806" i="2"/>
  <c r="R806" i="2"/>
  <c r="P806" i="2"/>
  <c r="BI803" i="2"/>
  <c r="BH803" i="2"/>
  <c r="BG803" i="2"/>
  <c r="BE803" i="2"/>
  <c r="T803" i="2"/>
  <c r="R803" i="2"/>
  <c r="P803" i="2"/>
  <c r="BI800" i="2"/>
  <c r="BH800" i="2"/>
  <c r="BG800" i="2"/>
  <c r="BE800" i="2"/>
  <c r="T800" i="2"/>
  <c r="R800" i="2"/>
  <c r="P800" i="2"/>
  <c r="BI797" i="2"/>
  <c r="BH797" i="2"/>
  <c r="BG797" i="2"/>
  <c r="BE797" i="2"/>
  <c r="T797" i="2"/>
  <c r="R797" i="2"/>
  <c r="P797" i="2"/>
  <c r="BI794" i="2"/>
  <c r="BH794" i="2"/>
  <c r="BG794" i="2"/>
  <c r="BE794" i="2"/>
  <c r="T794" i="2"/>
  <c r="R794" i="2"/>
  <c r="P794" i="2"/>
  <c r="BI791" i="2"/>
  <c r="BH791" i="2"/>
  <c r="BG791" i="2"/>
  <c r="BE791" i="2"/>
  <c r="T791" i="2"/>
  <c r="R791" i="2"/>
  <c r="P791" i="2"/>
  <c r="BI788" i="2"/>
  <c r="BH788" i="2"/>
  <c r="BG788" i="2"/>
  <c r="BE788" i="2"/>
  <c r="T788" i="2"/>
  <c r="R788" i="2"/>
  <c r="P788" i="2"/>
  <c r="BI784" i="2"/>
  <c r="BH784" i="2"/>
  <c r="BG784" i="2"/>
  <c r="BE784" i="2"/>
  <c r="T784" i="2"/>
  <c r="T783" i="2"/>
  <c r="R784" i="2"/>
  <c r="R783" i="2" s="1"/>
  <c r="P784" i="2"/>
  <c r="P783" i="2"/>
  <c r="BI780" i="2"/>
  <c r="BH780" i="2"/>
  <c r="BG780" i="2"/>
  <c r="BE780" i="2"/>
  <c r="T780" i="2"/>
  <c r="R780" i="2"/>
  <c r="P780" i="2"/>
  <c r="BI777" i="2"/>
  <c r="BH777" i="2"/>
  <c r="BG777" i="2"/>
  <c r="BE777" i="2"/>
  <c r="T777" i="2"/>
  <c r="R777" i="2"/>
  <c r="P777" i="2"/>
  <c r="BI775" i="2"/>
  <c r="BH775" i="2"/>
  <c r="BG775" i="2"/>
  <c r="BE775" i="2"/>
  <c r="T775" i="2"/>
  <c r="R775" i="2"/>
  <c r="P775" i="2"/>
  <c r="BI773" i="2"/>
  <c r="BH773" i="2"/>
  <c r="BG773" i="2"/>
  <c r="BE773" i="2"/>
  <c r="T773" i="2"/>
  <c r="R773" i="2"/>
  <c r="P773" i="2"/>
  <c r="BI769" i="2"/>
  <c r="BH769" i="2"/>
  <c r="BG769" i="2"/>
  <c r="BE769" i="2"/>
  <c r="T769" i="2"/>
  <c r="R769" i="2"/>
  <c r="P769" i="2"/>
  <c r="BI764" i="2"/>
  <c r="BH764" i="2"/>
  <c r="BG764" i="2"/>
  <c r="BE764" i="2"/>
  <c r="T764" i="2"/>
  <c r="R764" i="2"/>
  <c r="P764" i="2"/>
  <c r="BI750" i="2"/>
  <c r="BH750" i="2"/>
  <c r="BG750" i="2"/>
  <c r="BE750" i="2"/>
  <c r="T750" i="2"/>
  <c r="R750" i="2"/>
  <c r="P750" i="2"/>
  <c r="BI741" i="2"/>
  <c r="BH741" i="2"/>
  <c r="BG741" i="2"/>
  <c r="BE741" i="2"/>
  <c r="T741" i="2"/>
  <c r="R741" i="2"/>
  <c r="P741" i="2"/>
  <c r="BI738" i="2"/>
  <c r="BH738" i="2"/>
  <c r="BG738" i="2"/>
  <c r="BE738" i="2"/>
  <c r="T738" i="2"/>
  <c r="R738" i="2"/>
  <c r="P738" i="2"/>
  <c r="BI735" i="2"/>
  <c r="BH735" i="2"/>
  <c r="BG735" i="2"/>
  <c r="BE735" i="2"/>
  <c r="T735" i="2"/>
  <c r="R735" i="2"/>
  <c r="P735" i="2"/>
  <c r="BI732" i="2"/>
  <c r="BH732" i="2"/>
  <c r="BG732" i="2"/>
  <c r="BE732" i="2"/>
  <c r="T732" i="2"/>
  <c r="R732" i="2"/>
  <c r="P732" i="2"/>
  <c r="BI729" i="2"/>
  <c r="BH729" i="2"/>
  <c r="BG729" i="2"/>
  <c r="BE729" i="2"/>
  <c r="T729" i="2"/>
  <c r="R729" i="2"/>
  <c r="P729" i="2"/>
  <c r="BI726" i="2"/>
  <c r="BH726" i="2"/>
  <c r="BG726" i="2"/>
  <c r="BE726" i="2"/>
  <c r="T726" i="2"/>
  <c r="R726" i="2"/>
  <c r="P726" i="2"/>
  <c r="BI720" i="2"/>
  <c r="BH720" i="2"/>
  <c r="BG720" i="2"/>
  <c r="BE720" i="2"/>
  <c r="T720" i="2"/>
  <c r="R720" i="2"/>
  <c r="P720" i="2"/>
  <c r="BI715" i="2"/>
  <c r="BH715" i="2"/>
  <c r="BG715" i="2"/>
  <c r="BE715" i="2"/>
  <c r="T715" i="2"/>
  <c r="R715" i="2"/>
  <c r="P715" i="2"/>
  <c r="BI712" i="2"/>
  <c r="BH712" i="2"/>
  <c r="BG712" i="2"/>
  <c r="BE712" i="2"/>
  <c r="T712" i="2"/>
  <c r="R712" i="2"/>
  <c r="P712" i="2"/>
  <c r="BI709" i="2"/>
  <c r="BH709" i="2"/>
  <c r="BG709" i="2"/>
  <c r="BE709" i="2"/>
  <c r="T709" i="2"/>
  <c r="R709" i="2"/>
  <c r="P709" i="2"/>
  <c r="BI706" i="2"/>
  <c r="BH706" i="2"/>
  <c r="BG706" i="2"/>
  <c r="BE706" i="2"/>
  <c r="T706" i="2"/>
  <c r="R706" i="2"/>
  <c r="P706" i="2"/>
  <c r="BI703" i="2"/>
  <c r="BH703" i="2"/>
  <c r="BG703" i="2"/>
  <c r="BE703" i="2"/>
  <c r="T703" i="2"/>
  <c r="R703" i="2"/>
  <c r="P703" i="2"/>
  <c r="BI700" i="2"/>
  <c r="BH700" i="2"/>
  <c r="BG700" i="2"/>
  <c r="BE700" i="2"/>
  <c r="T700" i="2"/>
  <c r="R700" i="2"/>
  <c r="P700" i="2"/>
  <c r="BI697" i="2"/>
  <c r="BH697" i="2"/>
  <c r="BG697" i="2"/>
  <c r="BE697" i="2"/>
  <c r="T697" i="2"/>
  <c r="R697" i="2"/>
  <c r="P697" i="2"/>
  <c r="BI694" i="2"/>
  <c r="BH694" i="2"/>
  <c r="BG694" i="2"/>
  <c r="BE694" i="2"/>
  <c r="T694" i="2"/>
  <c r="R694" i="2"/>
  <c r="P694" i="2"/>
  <c r="BI691" i="2"/>
  <c r="BH691" i="2"/>
  <c r="BG691" i="2"/>
  <c r="BE691" i="2"/>
  <c r="T691" i="2"/>
  <c r="R691" i="2"/>
  <c r="P691" i="2"/>
  <c r="BI681" i="2"/>
  <c r="BH681" i="2"/>
  <c r="BG681" i="2"/>
  <c r="BE681" i="2"/>
  <c r="T681" i="2"/>
  <c r="R681" i="2"/>
  <c r="P681" i="2"/>
  <c r="BI678" i="2"/>
  <c r="BH678" i="2"/>
  <c r="BG678" i="2"/>
  <c r="BE678" i="2"/>
  <c r="T678" i="2"/>
  <c r="R678" i="2"/>
  <c r="P678" i="2"/>
  <c r="BI675" i="2"/>
  <c r="BH675" i="2"/>
  <c r="BG675" i="2"/>
  <c r="BE675" i="2"/>
  <c r="T675" i="2"/>
  <c r="R675" i="2"/>
  <c r="P675" i="2"/>
  <c r="BI672" i="2"/>
  <c r="BH672" i="2"/>
  <c r="BG672" i="2"/>
  <c r="BE672" i="2"/>
  <c r="T672" i="2"/>
  <c r="R672" i="2"/>
  <c r="P672" i="2"/>
  <c r="BI667" i="2"/>
  <c r="BH667" i="2"/>
  <c r="BG667" i="2"/>
  <c r="BE667" i="2"/>
  <c r="T667" i="2"/>
  <c r="R667" i="2"/>
  <c r="P667" i="2"/>
  <c r="BI662" i="2"/>
  <c r="BH662" i="2"/>
  <c r="BG662" i="2"/>
  <c r="BE662" i="2"/>
  <c r="T662" i="2"/>
  <c r="R662" i="2"/>
  <c r="P662" i="2"/>
  <c r="BI659" i="2"/>
  <c r="BH659" i="2"/>
  <c r="BG659" i="2"/>
  <c r="BE659" i="2"/>
  <c r="T659" i="2"/>
  <c r="R659" i="2"/>
  <c r="P659" i="2"/>
  <c r="BI656" i="2"/>
  <c r="BH656" i="2"/>
  <c r="BG656" i="2"/>
  <c r="BE656" i="2"/>
  <c r="T656" i="2"/>
  <c r="R656" i="2"/>
  <c r="P656" i="2"/>
  <c r="BI653" i="2"/>
  <c r="BH653" i="2"/>
  <c r="BG653" i="2"/>
  <c r="BE653" i="2"/>
  <c r="T653" i="2"/>
  <c r="R653" i="2"/>
  <c r="P653" i="2"/>
  <c r="BI650" i="2"/>
  <c r="BH650" i="2"/>
  <c r="BG650" i="2"/>
  <c r="BE650" i="2"/>
  <c r="T650" i="2"/>
  <c r="R650" i="2"/>
  <c r="P650" i="2"/>
  <c r="BI647" i="2"/>
  <c r="BH647" i="2"/>
  <c r="BG647" i="2"/>
  <c r="BE647" i="2"/>
  <c r="T647" i="2"/>
  <c r="R647" i="2"/>
  <c r="P647" i="2"/>
  <c r="BI642" i="2"/>
  <c r="BH642" i="2"/>
  <c r="BG642" i="2"/>
  <c r="BE642" i="2"/>
  <c r="T642" i="2"/>
  <c r="R642" i="2"/>
  <c r="P642" i="2"/>
  <c r="BI639" i="2"/>
  <c r="BH639" i="2"/>
  <c r="BG639" i="2"/>
  <c r="BE639" i="2"/>
  <c r="T639" i="2"/>
  <c r="R639" i="2"/>
  <c r="P639" i="2"/>
  <c r="BI636" i="2"/>
  <c r="BH636" i="2"/>
  <c r="BG636" i="2"/>
  <c r="BE636" i="2"/>
  <c r="T636" i="2"/>
  <c r="R636" i="2"/>
  <c r="P636" i="2"/>
  <c r="BI631" i="2"/>
  <c r="BH631" i="2"/>
  <c r="BG631" i="2"/>
  <c r="BE631" i="2"/>
  <c r="T631" i="2"/>
  <c r="R631" i="2"/>
  <c r="P631" i="2"/>
  <c r="BI625" i="2"/>
  <c r="BH625" i="2"/>
  <c r="BG625" i="2"/>
  <c r="BE625" i="2"/>
  <c r="T625" i="2"/>
  <c r="R625" i="2"/>
  <c r="P625" i="2"/>
  <c r="BI620" i="2"/>
  <c r="BH620" i="2"/>
  <c r="BG620" i="2"/>
  <c r="BE620" i="2"/>
  <c r="T620" i="2"/>
  <c r="R620" i="2"/>
  <c r="P620" i="2"/>
  <c r="BI617" i="2"/>
  <c r="BH617" i="2"/>
  <c r="BG617" i="2"/>
  <c r="BE617" i="2"/>
  <c r="T617" i="2"/>
  <c r="R617" i="2"/>
  <c r="P617" i="2"/>
  <c r="BI611" i="2"/>
  <c r="BH611" i="2"/>
  <c r="BG611" i="2"/>
  <c r="BE611" i="2"/>
  <c r="T611" i="2"/>
  <c r="R611" i="2"/>
  <c r="P611" i="2"/>
  <c r="BI606" i="2"/>
  <c r="BH606" i="2"/>
  <c r="BG606" i="2"/>
  <c r="BE606" i="2"/>
  <c r="T606" i="2"/>
  <c r="R606" i="2"/>
  <c r="P606" i="2"/>
  <c r="BI601" i="2"/>
  <c r="BH601" i="2"/>
  <c r="BG601" i="2"/>
  <c r="BE601" i="2"/>
  <c r="T601" i="2"/>
  <c r="R601" i="2"/>
  <c r="P601" i="2"/>
  <c r="BI597" i="2"/>
  <c r="BH597" i="2"/>
  <c r="BG597" i="2"/>
  <c r="BE597" i="2"/>
  <c r="T597" i="2"/>
  <c r="R597" i="2"/>
  <c r="P597" i="2"/>
  <c r="BI593" i="2"/>
  <c r="BH593" i="2"/>
  <c r="BG593" i="2"/>
  <c r="BE593" i="2"/>
  <c r="T593" i="2"/>
  <c r="R593" i="2"/>
  <c r="P593" i="2"/>
  <c r="BI590" i="2"/>
  <c r="BH590" i="2"/>
  <c r="BG590" i="2"/>
  <c r="BE590" i="2"/>
  <c r="T590" i="2"/>
  <c r="R590" i="2"/>
  <c r="P590" i="2"/>
  <c r="BI584" i="2"/>
  <c r="BH584" i="2"/>
  <c r="BG584" i="2"/>
  <c r="BE584" i="2"/>
  <c r="T584" i="2"/>
  <c r="R584" i="2"/>
  <c r="P584" i="2"/>
  <c r="BI577" i="2"/>
  <c r="BH577" i="2"/>
  <c r="BG577" i="2"/>
  <c r="BE577" i="2"/>
  <c r="T577" i="2"/>
  <c r="R577" i="2"/>
  <c r="P577" i="2"/>
  <c r="BI571" i="2"/>
  <c r="BH571" i="2"/>
  <c r="BG571" i="2"/>
  <c r="BE571" i="2"/>
  <c r="T571" i="2"/>
  <c r="R571" i="2"/>
  <c r="P571" i="2"/>
  <c r="BI568" i="2"/>
  <c r="BH568" i="2"/>
  <c r="BG568" i="2"/>
  <c r="BE568" i="2"/>
  <c r="T568" i="2"/>
  <c r="R568" i="2"/>
  <c r="P568" i="2"/>
  <c r="BI565" i="2"/>
  <c r="BH565" i="2"/>
  <c r="BG565" i="2"/>
  <c r="BE565" i="2"/>
  <c r="T565" i="2"/>
  <c r="R565" i="2"/>
  <c r="P565" i="2"/>
  <c r="BI562" i="2"/>
  <c r="BH562" i="2"/>
  <c r="BG562" i="2"/>
  <c r="BE562" i="2"/>
  <c r="T562" i="2"/>
  <c r="R562" i="2"/>
  <c r="P562" i="2"/>
  <c r="BI557" i="2"/>
  <c r="BH557" i="2"/>
  <c r="BG557" i="2"/>
  <c r="BE557" i="2"/>
  <c r="T557" i="2"/>
  <c r="R557" i="2"/>
  <c r="P557" i="2"/>
  <c r="BI554" i="2"/>
  <c r="BH554" i="2"/>
  <c r="BG554" i="2"/>
  <c r="BE554" i="2"/>
  <c r="T554" i="2"/>
  <c r="R554" i="2"/>
  <c r="P554" i="2"/>
  <c r="BI548" i="2"/>
  <c r="BH548" i="2"/>
  <c r="BG548" i="2"/>
  <c r="BE548" i="2"/>
  <c r="T548" i="2"/>
  <c r="R548" i="2"/>
  <c r="P548" i="2"/>
  <c r="BI545" i="2"/>
  <c r="BH545" i="2"/>
  <c r="BG545" i="2"/>
  <c r="BE545" i="2"/>
  <c r="T545" i="2"/>
  <c r="R545" i="2"/>
  <c r="P545" i="2"/>
  <c r="BI542" i="2"/>
  <c r="BH542" i="2"/>
  <c r="BG542" i="2"/>
  <c r="BE542" i="2"/>
  <c r="T542" i="2"/>
  <c r="R542" i="2"/>
  <c r="P542" i="2"/>
  <c r="BI529" i="2"/>
  <c r="BH529" i="2"/>
  <c r="BG529" i="2"/>
  <c r="BE529" i="2"/>
  <c r="T529" i="2"/>
  <c r="R529" i="2"/>
  <c r="P529" i="2"/>
  <c r="BI516" i="2"/>
  <c r="BH516" i="2"/>
  <c r="BG516" i="2"/>
  <c r="BE516" i="2"/>
  <c r="T516" i="2"/>
  <c r="R516" i="2"/>
  <c r="P516" i="2"/>
  <c r="BI483" i="2"/>
  <c r="BH483" i="2"/>
  <c r="BG483" i="2"/>
  <c r="BE483" i="2"/>
  <c r="T483" i="2"/>
  <c r="R483" i="2"/>
  <c r="P483" i="2"/>
  <c r="BI450" i="2"/>
  <c r="BH450" i="2"/>
  <c r="BG450" i="2"/>
  <c r="BE450" i="2"/>
  <c r="T450" i="2"/>
  <c r="R450" i="2"/>
  <c r="P450" i="2"/>
  <c r="BI440" i="2"/>
  <c r="BH440" i="2"/>
  <c r="BG440" i="2"/>
  <c r="BE440" i="2"/>
  <c r="T440" i="2"/>
  <c r="R440" i="2"/>
  <c r="P440" i="2"/>
  <c r="BI435" i="2"/>
  <c r="BH435" i="2"/>
  <c r="BG435" i="2"/>
  <c r="BE435" i="2"/>
  <c r="T435" i="2"/>
  <c r="R435" i="2"/>
  <c r="P435" i="2"/>
  <c r="BI423" i="2"/>
  <c r="BH423" i="2"/>
  <c r="BG423" i="2"/>
  <c r="BE423" i="2"/>
  <c r="T423" i="2"/>
  <c r="R423" i="2"/>
  <c r="P423" i="2"/>
  <c r="BI411" i="2"/>
  <c r="BH411" i="2"/>
  <c r="BG411" i="2"/>
  <c r="BE411" i="2"/>
  <c r="T411" i="2"/>
  <c r="R411" i="2"/>
  <c r="P411" i="2"/>
  <c r="BI406" i="2"/>
  <c r="BH406" i="2"/>
  <c r="BG406" i="2"/>
  <c r="BE406" i="2"/>
  <c r="T406" i="2"/>
  <c r="R406" i="2"/>
  <c r="P406" i="2"/>
  <c r="BI403" i="2"/>
  <c r="BH403" i="2"/>
  <c r="BG403" i="2"/>
  <c r="BE403" i="2"/>
  <c r="T403" i="2"/>
  <c r="R403" i="2"/>
  <c r="P403" i="2"/>
  <c r="BI398" i="2"/>
  <c r="BH398" i="2"/>
  <c r="BG398" i="2"/>
  <c r="BE398" i="2"/>
  <c r="T398" i="2"/>
  <c r="R398" i="2"/>
  <c r="P398" i="2"/>
  <c r="BI395" i="2"/>
  <c r="BH395" i="2"/>
  <c r="BG395" i="2"/>
  <c r="BE395" i="2"/>
  <c r="T395" i="2"/>
  <c r="R395" i="2"/>
  <c r="P395" i="2"/>
  <c r="BI392" i="2"/>
  <c r="BH392" i="2"/>
  <c r="BG392" i="2"/>
  <c r="BE392" i="2"/>
  <c r="T392" i="2"/>
  <c r="R392" i="2"/>
  <c r="P392" i="2"/>
  <c r="BI387" i="2"/>
  <c r="BH387" i="2"/>
  <c r="BG387" i="2"/>
  <c r="BE387" i="2"/>
  <c r="T387" i="2"/>
  <c r="R387" i="2"/>
  <c r="P387" i="2"/>
  <c r="BI384" i="2"/>
  <c r="BH384" i="2"/>
  <c r="BG384" i="2"/>
  <c r="BE384" i="2"/>
  <c r="T384" i="2"/>
  <c r="R384" i="2"/>
  <c r="P384" i="2"/>
  <c r="BI382" i="2"/>
  <c r="BH382" i="2"/>
  <c r="BG382" i="2"/>
  <c r="BE382" i="2"/>
  <c r="T382" i="2"/>
  <c r="R382" i="2"/>
  <c r="P382" i="2"/>
  <c r="BI379" i="2"/>
  <c r="BH379" i="2"/>
  <c r="BG379" i="2"/>
  <c r="BE379" i="2"/>
  <c r="T379" i="2"/>
  <c r="R379" i="2"/>
  <c r="P379" i="2"/>
  <c r="BI377" i="2"/>
  <c r="BH377" i="2"/>
  <c r="BG377" i="2"/>
  <c r="BE377" i="2"/>
  <c r="T377" i="2"/>
  <c r="R377" i="2"/>
  <c r="P377" i="2"/>
  <c r="BI374" i="2"/>
  <c r="BH374" i="2"/>
  <c r="BG374" i="2"/>
  <c r="BE374" i="2"/>
  <c r="T374" i="2"/>
  <c r="R374" i="2"/>
  <c r="P374" i="2"/>
  <c r="BI372" i="2"/>
  <c r="BH372" i="2"/>
  <c r="BG372" i="2"/>
  <c r="BE372" i="2"/>
  <c r="T372" i="2"/>
  <c r="R372" i="2"/>
  <c r="P372" i="2"/>
  <c r="BI369" i="2"/>
  <c r="BH369" i="2"/>
  <c r="BG369" i="2"/>
  <c r="BE369" i="2"/>
  <c r="T369" i="2"/>
  <c r="R369" i="2"/>
  <c r="P369" i="2"/>
  <c r="BI367" i="2"/>
  <c r="BH367" i="2"/>
  <c r="BG367" i="2"/>
  <c r="BE367" i="2"/>
  <c r="T367" i="2"/>
  <c r="R367" i="2"/>
  <c r="P367" i="2"/>
  <c r="BI364" i="2"/>
  <c r="BH364" i="2"/>
  <c r="BG364" i="2"/>
  <c r="BE364" i="2"/>
  <c r="T364" i="2"/>
  <c r="R364" i="2"/>
  <c r="P364" i="2"/>
  <c r="BI361" i="2"/>
  <c r="BH361" i="2"/>
  <c r="BG361" i="2"/>
  <c r="BE361" i="2"/>
  <c r="T361" i="2"/>
  <c r="R361" i="2"/>
  <c r="P361" i="2"/>
  <c r="BI358" i="2"/>
  <c r="BH358" i="2"/>
  <c r="BG358" i="2"/>
  <c r="BE358" i="2"/>
  <c r="T358" i="2"/>
  <c r="R358" i="2"/>
  <c r="P358" i="2"/>
  <c r="BI355" i="2"/>
  <c r="BH355" i="2"/>
  <c r="BG355" i="2"/>
  <c r="BE355" i="2"/>
  <c r="T355" i="2"/>
  <c r="R355" i="2"/>
  <c r="P355" i="2"/>
  <c r="BI353" i="2"/>
  <c r="BH353" i="2"/>
  <c r="BG353" i="2"/>
  <c r="BE353" i="2"/>
  <c r="T353" i="2"/>
  <c r="R353" i="2"/>
  <c r="P353" i="2"/>
  <c r="BI351" i="2"/>
  <c r="BH351" i="2"/>
  <c r="BG351" i="2"/>
  <c r="BE351" i="2"/>
  <c r="T351" i="2"/>
  <c r="R351" i="2"/>
  <c r="P351" i="2"/>
  <c r="BI348" i="2"/>
  <c r="BH348" i="2"/>
  <c r="BG348" i="2"/>
  <c r="BE348" i="2"/>
  <c r="T348" i="2"/>
  <c r="R348" i="2"/>
  <c r="P348" i="2"/>
  <c r="BI346" i="2"/>
  <c r="BH346" i="2"/>
  <c r="BG346" i="2"/>
  <c r="BE346" i="2"/>
  <c r="T346" i="2"/>
  <c r="R346" i="2"/>
  <c r="P346" i="2"/>
  <c r="BI343" i="2"/>
  <c r="BH343" i="2"/>
  <c r="BG343" i="2"/>
  <c r="BE343" i="2"/>
  <c r="T343" i="2"/>
  <c r="R343" i="2"/>
  <c r="P343" i="2"/>
  <c r="BI336" i="2"/>
  <c r="BH336" i="2"/>
  <c r="BG336" i="2"/>
  <c r="BE336" i="2"/>
  <c r="T336" i="2"/>
  <c r="R336" i="2"/>
  <c r="P336" i="2"/>
  <c r="BI331" i="2"/>
  <c r="BH331" i="2"/>
  <c r="BG331" i="2"/>
  <c r="BE331" i="2"/>
  <c r="T331" i="2"/>
  <c r="R331" i="2"/>
  <c r="P331" i="2"/>
  <c r="BI306" i="2"/>
  <c r="BH306" i="2"/>
  <c r="BG306" i="2"/>
  <c r="BE306" i="2"/>
  <c r="T306" i="2"/>
  <c r="R306" i="2"/>
  <c r="P306" i="2"/>
  <c r="BI301" i="2"/>
  <c r="BH301" i="2"/>
  <c r="BG301" i="2"/>
  <c r="BE301" i="2"/>
  <c r="T301" i="2"/>
  <c r="R301" i="2"/>
  <c r="P301" i="2"/>
  <c r="BI298" i="2"/>
  <c r="BH298" i="2"/>
  <c r="BG298" i="2"/>
  <c r="BE298" i="2"/>
  <c r="T298" i="2"/>
  <c r="R298" i="2"/>
  <c r="P298" i="2"/>
  <c r="BI295" i="2"/>
  <c r="BH295" i="2"/>
  <c r="BG295" i="2"/>
  <c r="BE295" i="2"/>
  <c r="T295" i="2"/>
  <c r="R295" i="2"/>
  <c r="P295" i="2"/>
  <c r="BI290" i="2"/>
  <c r="BH290" i="2"/>
  <c r="BG290" i="2"/>
  <c r="BE290" i="2"/>
  <c r="T290" i="2"/>
  <c r="R290" i="2"/>
  <c r="P290" i="2"/>
  <c r="BI287" i="2"/>
  <c r="BH287" i="2"/>
  <c r="BG287" i="2"/>
  <c r="BE287" i="2"/>
  <c r="T287" i="2"/>
  <c r="R287" i="2"/>
  <c r="P287" i="2"/>
  <c r="BI284" i="2"/>
  <c r="BH284" i="2"/>
  <c r="BG284" i="2"/>
  <c r="BE284" i="2"/>
  <c r="T284" i="2"/>
  <c r="R284" i="2"/>
  <c r="P284" i="2"/>
  <c r="BI281" i="2"/>
  <c r="BH281" i="2"/>
  <c r="BG281" i="2"/>
  <c r="BE281" i="2"/>
  <c r="T281" i="2"/>
  <c r="R281" i="2"/>
  <c r="P281" i="2"/>
  <c r="BI278" i="2"/>
  <c r="BH278" i="2"/>
  <c r="BG278" i="2"/>
  <c r="BE278" i="2"/>
  <c r="T278" i="2"/>
  <c r="R278" i="2"/>
  <c r="P278" i="2"/>
  <c r="BI275" i="2"/>
  <c r="BH275" i="2"/>
  <c r="BG275" i="2"/>
  <c r="BE275" i="2"/>
  <c r="T275" i="2"/>
  <c r="R275" i="2"/>
  <c r="P275" i="2"/>
  <c r="BI270" i="2"/>
  <c r="BH270" i="2"/>
  <c r="BG270" i="2"/>
  <c r="BE270" i="2"/>
  <c r="T270" i="2"/>
  <c r="R270" i="2"/>
  <c r="P270" i="2"/>
  <c r="BI260" i="2"/>
  <c r="BH260" i="2"/>
  <c r="BG260" i="2"/>
  <c r="BE260" i="2"/>
  <c r="T260" i="2"/>
  <c r="R260" i="2"/>
  <c r="P260" i="2"/>
  <c r="BI248" i="2"/>
  <c r="BH248" i="2"/>
  <c r="BG248" i="2"/>
  <c r="BE248" i="2"/>
  <c r="T248" i="2"/>
  <c r="R248" i="2"/>
  <c r="P248" i="2"/>
  <c r="BI246" i="2"/>
  <c r="BH246" i="2"/>
  <c r="BG246" i="2"/>
  <c r="BE246" i="2"/>
  <c r="T246" i="2"/>
  <c r="R246" i="2"/>
  <c r="P246" i="2"/>
  <c r="BI237" i="2"/>
  <c r="BH237" i="2"/>
  <c r="BG237" i="2"/>
  <c r="BE237" i="2"/>
  <c r="T237" i="2"/>
  <c r="R237" i="2"/>
  <c r="P237" i="2"/>
  <c r="BI232" i="2"/>
  <c r="BH232" i="2"/>
  <c r="BG232" i="2"/>
  <c r="BE232" i="2"/>
  <c r="T232" i="2"/>
  <c r="R232" i="2"/>
  <c r="P232" i="2"/>
  <c r="BI227" i="2"/>
  <c r="BH227" i="2"/>
  <c r="BG227" i="2"/>
  <c r="BE227" i="2"/>
  <c r="T227" i="2"/>
  <c r="R227" i="2"/>
  <c r="P227" i="2"/>
  <c r="BI223" i="2"/>
  <c r="BH223" i="2"/>
  <c r="BG223" i="2"/>
  <c r="BE223" i="2"/>
  <c r="T223" i="2"/>
  <c r="R223" i="2"/>
  <c r="P223" i="2"/>
  <c r="BI220" i="2"/>
  <c r="BH220" i="2"/>
  <c r="BG220" i="2"/>
  <c r="BE220" i="2"/>
  <c r="T220" i="2"/>
  <c r="R220" i="2"/>
  <c r="P220" i="2"/>
  <c r="BI217" i="2"/>
  <c r="BH217" i="2"/>
  <c r="BG217" i="2"/>
  <c r="BE217" i="2"/>
  <c r="T217" i="2"/>
  <c r="R217" i="2"/>
  <c r="P217" i="2"/>
  <c r="BI213" i="2"/>
  <c r="BH213" i="2"/>
  <c r="BG213" i="2"/>
  <c r="BE213" i="2"/>
  <c r="T213" i="2"/>
  <c r="R213" i="2"/>
  <c r="P213" i="2"/>
  <c r="BI210" i="2"/>
  <c r="BH210" i="2"/>
  <c r="BG210" i="2"/>
  <c r="BE210" i="2"/>
  <c r="T210" i="2"/>
  <c r="R210" i="2"/>
  <c r="P210" i="2"/>
  <c r="BI207" i="2"/>
  <c r="BH207" i="2"/>
  <c r="BG207" i="2"/>
  <c r="BE207" i="2"/>
  <c r="T207" i="2"/>
  <c r="R207" i="2"/>
  <c r="P207" i="2"/>
  <c r="BI204" i="2"/>
  <c r="BH204" i="2"/>
  <c r="BG204" i="2"/>
  <c r="BE204" i="2"/>
  <c r="T204" i="2"/>
  <c r="R204" i="2"/>
  <c r="P204" i="2"/>
  <c r="BI201" i="2"/>
  <c r="BH201" i="2"/>
  <c r="BG201" i="2"/>
  <c r="BE201" i="2"/>
  <c r="T201" i="2"/>
  <c r="R201" i="2"/>
  <c r="P201" i="2"/>
  <c r="BI198" i="2"/>
  <c r="BH198" i="2"/>
  <c r="BG198" i="2"/>
  <c r="BE198" i="2"/>
  <c r="T198" i="2"/>
  <c r="R198" i="2"/>
  <c r="P198" i="2"/>
  <c r="BI193" i="2"/>
  <c r="BH193" i="2"/>
  <c r="BG193" i="2"/>
  <c r="BE193" i="2"/>
  <c r="T193" i="2"/>
  <c r="R193" i="2"/>
  <c r="P193" i="2"/>
  <c r="BI190" i="2"/>
  <c r="BH190" i="2"/>
  <c r="BG190" i="2"/>
  <c r="BE190" i="2"/>
  <c r="T190" i="2"/>
  <c r="R190" i="2"/>
  <c r="P190" i="2"/>
  <c r="BI187" i="2"/>
  <c r="BH187" i="2"/>
  <c r="BG187" i="2"/>
  <c r="BE187" i="2"/>
  <c r="T187" i="2"/>
  <c r="R187" i="2"/>
  <c r="P187" i="2"/>
  <c r="BI183" i="2"/>
  <c r="BH183" i="2"/>
  <c r="BG183" i="2"/>
  <c r="BE183" i="2"/>
  <c r="T183" i="2"/>
  <c r="R183" i="2"/>
  <c r="P183" i="2"/>
  <c r="BI180" i="2"/>
  <c r="BH180" i="2"/>
  <c r="BG180" i="2"/>
  <c r="BE180" i="2"/>
  <c r="T180" i="2"/>
  <c r="R180" i="2"/>
  <c r="P180" i="2"/>
  <c r="BI177" i="2"/>
  <c r="BH177" i="2"/>
  <c r="BG177" i="2"/>
  <c r="BE177" i="2"/>
  <c r="T177" i="2"/>
  <c r="R177" i="2"/>
  <c r="P177" i="2"/>
  <c r="BI174" i="2"/>
  <c r="BH174" i="2"/>
  <c r="BG174" i="2"/>
  <c r="BE174" i="2"/>
  <c r="T174" i="2"/>
  <c r="R174" i="2"/>
  <c r="P174" i="2"/>
  <c r="BI171" i="2"/>
  <c r="BH171" i="2"/>
  <c r="BG171" i="2"/>
  <c r="BE171" i="2"/>
  <c r="T171" i="2"/>
  <c r="R171" i="2"/>
  <c r="P171" i="2"/>
  <c r="BI168" i="2"/>
  <c r="BH168" i="2"/>
  <c r="BG168" i="2"/>
  <c r="BE168" i="2"/>
  <c r="T168" i="2"/>
  <c r="R168" i="2"/>
  <c r="P168" i="2"/>
  <c r="BI162" i="2"/>
  <c r="BH162" i="2"/>
  <c r="BG162" i="2"/>
  <c r="BE162" i="2"/>
  <c r="T162" i="2"/>
  <c r="R162" i="2"/>
  <c r="P162" i="2"/>
  <c r="BI157" i="2"/>
  <c r="BH157" i="2"/>
  <c r="BG157" i="2"/>
  <c r="BE157" i="2"/>
  <c r="T157" i="2"/>
  <c r="R157" i="2"/>
  <c r="P157" i="2"/>
  <c r="BI154" i="2"/>
  <c r="BH154" i="2"/>
  <c r="BG154" i="2"/>
  <c r="BE154" i="2"/>
  <c r="T154" i="2"/>
  <c r="R154" i="2"/>
  <c r="P154" i="2"/>
  <c r="J148" i="2"/>
  <c r="J147" i="2"/>
  <c r="F147" i="2"/>
  <c r="F145" i="2"/>
  <c r="E143" i="2"/>
  <c r="J94" i="2"/>
  <c r="J93" i="2"/>
  <c r="F93" i="2"/>
  <c r="F91" i="2"/>
  <c r="E89" i="2"/>
  <c r="J20" i="2"/>
  <c r="E20" i="2"/>
  <c r="F148" i="2"/>
  <c r="J19" i="2"/>
  <c r="J14" i="2"/>
  <c r="J145" i="2" s="1"/>
  <c r="E7" i="2"/>
  <c r="E139" i="2" s="1"/>
  <c r="L90" i="1"/>
  <c r="AM90" i="1"/>
  <c r="AM89" i="1"/>
  <c r="L89" i="1"/>
  <c r="AM87" i="1"/>
  <c r="L87" i="1"/>
  <c r="L85" i="1"/>
  <c r="L84" i="1"/>
  <c r="BK144" i="8"/>
  <c r="J140" i="8"/>
  <c r="BK138" i="8"/>
  <c r="BK134" i="8"/>
  <c r="J131" i="8"/>
  <c r="BK128" i="8"/>
  <c r="BK206" i="7"/>
  <c r="BK202" i="7"/>
  <c r="J199" i="7"/>
  <c r="J196" i="7"/>
  <c r="J193" i="7"/>
  <c r="J190" i="7"/>
  <c r="BK187" i="7"/>
  <c r="BK181" i="7"/>
  <c r="BK157" i="7"/>
  <c r="J148" i="7"/>
  <c r="J145" i="7"/>
  <c r="BK130" i="7"/>
  <c r="J206" i="6"/>
  <c r="J202" i="6"/>
  <c r="BK199" i="6"/>
  <c r="BK186" i="6"/>
  <c r="J155" i="6"/>
  <c r="J131" i="6"/>
  <c r="J169" i="5"/>
  <c r="J157" i="5"/>
  <c r="BK154" i="5"/>
  <c r="BK151" i="5"/>
  <c r="BK147" i="5"/>
  <c r="J144" i="5"/>
  <c r="J141" i="5"/>
  <c r="J135" i="5"/>
  <c r="J129" i="5"/>
  <c r="BK348" i="4"/>
  <c r="BK344" i="4"/>
  <c r="BK341" i="4"/>
  <c r="BK338" i="4"/>
  <c r="J335" i="4"/>
  <c r="J329" i="4"/>
  <c r="J320" i="4"/>
  <c r="J317" i="4"/>
  <c r="J311" i="4"/>
  <c r="BK305" i="4"/>
  <c r="J302" i="4"/>
  <c r="BK287" i="4"/>
  <c r="J284" i="4"/>
  <c r="BK269" i="4"/>
  <c r="J259" i="4"/>
  <c r="BK253" i="4"/>
  <c r="BK226" i="4"/>
  <c r="BK217" i="4"/>
  <c r="J199" i="4"/>
  <c r="BK196" i="4"/>
  <c r="BK190" i="4"/>
  <c r="J187" i="4"/>
  <c r="J171" i="4"/>
  <c r="BK167" i="4"/>
  <c r="J164" i="4"/>
  <c r="BK157" i="4"/>
  <c r="BK194" i="3"/>
  <c r="J191" i="3"/>
  <c r="J177" i="3"/>
  <c r="BK170" i="3"/>
  <c r="J167" i="3"/>
  <c r="BK164" i="3"/>
  <c r="BK157" i="3"/>
  <c r="BK150" i="3"/>
  <c r="BK144" i="3"/>
  <c r="BK141" i="3"/>
  <c r="BK2287" i="2"/>
  <c r="J2192" i="2"/>
  <c r="J2186" i="2"/>
  <c r="BK2179" i="2"/>
  <c r="BK2170" i="2"/>
  <c r="J2165" i="2"/>
  <c r="J2162" i="2"/>
  <c r="J2143" i="2"/>
  <c r="J2141" i="2"/>
  <c r="J2138" i="2"/>
  <c r="BK2129" i="2"/>
  <c r="J2104" i="2"/>
  <c r="BK2101" i="2"/>
  <c r="BK2098" i="2"/>
  <c r="BK2072" i="2"/>
  <c r="J2039" i="2"/>
  <c r="BK2036" i="2"/>
  <c r="J2027" i="2"/>
  <c r="BK2008" i="2"/>
  <c r="BK2005" i="2"/>
  <c r="BK1999" i="2"/>
  <c r="J1986" i="2"/>
  <c r="BK1960" i="2"/>
  <c r="J1957" i="2"/>
  <c r="BK1899" i="2"/>
  <c r="J1893" i="2"/>
  <c r="J1856" i="2"/>
  <c r="J1848" i="2"/>
  <c r="J1843" i="2"/>
  <c r="BK1825" i="2"/>
  <c r="J1816" i="2"/>
  <c r="BK1797" i="2"/>
  <c r="BK1794" i="2"/>
  <c r="BK1778" i="2"/>
  <c r="J1767" i="2"/>
  <c r="J1761" i="2"/>
  <c r="J1758" i="2"/>
  <c r="J1752" i="2"/>
  <c r="BK1746" i="2"/>
  <c r="J1740" i="2"/>
  <c r="J1735" i="2"/>
  <c r="J1725" i="2"/>
  <c r="J1715" i="2"/>
  <c r="BK1705" i="2"/>
  <c r="J1696" i="2"/>
  <c r="BK1693" i="2"/>
  <c r="J1690" i="2"/>
  <c r="J1684" i="2"/>
  <c r="J1670" i="2"/>
  <c r="J1640" i="2"/>
  <c r="J1612" i="2"/>
  <c r="BK1605" i="2"/>
  <c r="BK1585" i="2"/>
  <c r="BK1570" i="2"/>
  <c r="J1564" i="2"/>
  <c r="BK1559" i="2"/>
  <c r="J1553" i="2"/>
  <c r="BK1550" i="2"/>
  <c r="BK1544" i="2"/>
  <c r="BK1519" i="2"/>
  <c r="BK1513" i="2"/>
  <c r="BK1510" i="2"/>
  <c r="BK1486" i="2"/>
  <c r="BK1468" i="2"/>
  <c r="BK1463" i="2"/>
  <c r="BK1445" i="2"/>
  <c r="BK1433" i="2"/>
  <c r="J1427" i="2"/>
  <c r="BK1415" i="2"/>
  <c r="J1409" i="2"/>
  <c r="J1406" i="2"/>
  <c r="BK1403" i="2"/>
  <c r="BK1394" i="2"/>
  <c r="J1370" i="2"/>
  <c r="J1352" i="2"/>
  <c r="J1349" i="2"/>
  <c r="BK1340" i="2"/>
  <c r="J1334" i="2"/>
  <c r="BK1328" i="2"/>
  <c r="J1322" i="2"/>
  <c r="J1310" i="2"/>
  <c r="J1304" i="2"/>
  <c r="J1298" i="2"/>
  <c r="BK1293" i="2"/>
  <c r="J1287" i="2"/>
  <c r="J1278" i="2"/>
  <c r="BK1272" i="2"/>
  <c r="BK1266" i="2"/>
  <c r="J1260" i="2"/>
  <c r="BK1252" i="2"/>
  <c r="BK1241" i="2"/>
  <c r="BK1235" i="2"/>
  <c r="BK1229" i="2"/>
  <c r="J1212" i="2"/>
  <c r="J1188" i="2"/>
  <c r="J1172" i="2"/>
  <c r="J1143" i="2"/>
  <c r="J1140" i="2"/>
  <c r="BK1126" i="2"/>
  <c r="BK1114" i="2"/>
  <c r="J1111" i="2"/>
  <c r="BK1096" i="2"/>
  <c r="BK1087" i="2"/>
  <c r="BK1081" i="2"/>
  <c r="J1069" i="2"/>
  <c r="BK1060" i="2"/>
  <c r="BK1057" i="2"/>
  <c r="BK1041" i="2"/>
  <c r="BK1035" i="2"/>
  <c r="BK1030" i="2"/>
  <c r="J1025" i="2"/>
  <c r="J1022" i="2"/>
  <c r="J1019" i="2"/>
  <c r="BK1013" i="2"/>
  <c r="J1007" i="2"/>
  <c r="BK1002" i="2"/>
  <c r="J989" i="2"/>
  <c r="BK986" i="2"/>
  <c r="J975" i="2"/>
  <c r="J970" i="2"/>
  <c r="BK961" i="2"/>
  <c r="J958" i="2"/>
  <c r="J952" i="2"/>
  <c r="J946" i="2"/>
  <c r="BK943" i="2"/>
  <c r="J934" i="2"/>
  <c r="BK928" i="2"/>
  <c r="J925" i="2"/>
  <c r="BK895" i="2"/>
  <c r="BK891" i="2"/>
  <c r="J888" i="2"/>
  <c r="J878" i="2"/>
  <c r="J870" i="2"/>
  <c r="J854" i="2"/>
  <c r="J848" i="2"/>
  <c r="J845" i="2"/>
  <c r="BK839" i="2"/>
  <c r="J821" i="2"/>
  <c r="BK815" i="2"/>
  <c r="J806" i="2"/>
  <c r="J800" i="2"/>
  <c r="BK791" i="2"/>
  <c r="J784" i="2"/>
  <c r="BK775" i="2"/>
  <c r="J750" i="2"/>
  <c r="J735" i="2"/>
  <c r="J726" i="2"/>
  <c r="BK720" i="2"/>
  <c r="BK703" i="2"/>
  <c r="J697" i="2"/>
  <c r="BK691" i="2"/>
  <c r="J678" i="2"/>
  <c r="BK667" i="2"/>
  <c r="J650" i="2"/>
  <c r="J647" i="2"/>
  <c r="J642" i="2"/>
  <c r="BK639" i="2"/>
  <c r="BK625" i="2"/>
  <c r="J597" i="2"/>
  <c r="J593" i="2"/>
  <c r="J577" i="2"/>
  <c r="J568" i="2"/>
  <c r="J565" i="2"/>
  <c r="J557" i="2"/>
  <c r="BK545" i="2"/>
  <c r="BK529" i="2"/>
  <c r="J450" i="2"/>
  <c r="J423" i="2"/>
  <c r="J406" i="2"/>
  <c r="J398" i="2"/>
  <c r="J395" i="2"/>
  <c r="BK392" i="2"/>
  <c r="J374" i="2"/>
  <c r="BK372" i="2"/>
  <c r="J367" i="2"/>
  <c r="J346" i="2"/>
  <c r="J298" i="2"/>
  <c r="BK295" i="2"/>
  <c r="J284" i="2"/>
  <c r="BK275" i="2"/>
  <c r="J270" i="2"/>
  <c r="J260" i="2"/>
  <c r="J246" i="2"/>
  <c r="BK237" i="2"/>
  <c r="J227" i="2"/>
  <c r="J198" i="2"/>
  <c r="BK187" i="2"/>
  <c r="J183" i="2"/>
  <c r="BK174" i="2"/>
  <c r="BK171" i="2"/>
  <c r="BK168" i="2"/>
  <c r="BK154" i="2"/>
  <c r="J147" i="8"/>
  <c r="J144" i="8"/>
  <c r="BK140" i="8"/>
  <c r="J134" i="8"/>
  <c r="J128" i="8"/>
  <c r="J202" i="7"/>
  <c r="BK196" i="7"/>
  <c r="J187" i="7"/>
  <c r="BK184" i="7"/>
  <c r="J181" i="7"/>
  <c r="J178" i="7"/>
  <c r="J175" i="7"/>
  <c r="BK173" i="7"/>
  <c r="J163" i="7"/>
  <c r="J160" i="7"/>
  <c r="BK154" i="7"/>
  <c r="BK148" i="7"/>
  <c r="J142" i="7"/>
  <c r="J139" i="7"/>
  <c r="BK136" i="7"/>
  <c r="J214" i="6"/>
  <c r="BK206" i="6"/>
  <c r="J199" i="6"/>
  <c r="BK196" i="6"/>
  <c r="J186" i="6"/>
  <c r="J174" i="6"/>
  <c r="BK147" i="6"/>
  <c r="BK169" i="5"/>
  <c r="BK161" i="5"/>
  <c r="BK138" i="5"/>
  <c r="BK393" i="4"/>
  <c r="J387" i="4"/>
  <c r="BK378" i="4"/>
  <c r="BK372" i="4"/>
  <c r="J344" i="4"/>
  <c r="J332" i="4"/>
  <c r="BK326" i="4"/>
  <c r="BK323" i="4"/>
  <c r="BK290" i="4"/>
  <c r="BK278" i="4"/>
  <c r="J272" i="4"/>
  <c r="J269" i="4"/>
  <c r="J266" i="4"/>
  <c r="BK259" i="4"/>
  <c r="BK256" i="4"/>
  <c r="BK247" i="4"/>
  <c r="J244" i="4"/>
  <c r="BK232" i="4"/>
  <c r="BK223" i="4"/>
  <c r="J220" i="4"/>
  <c r="BK211" i="4"/>
  <c r="J208" i="4"/>
  <c r="J184" i="4"/>
  <c r="BK181" i="4"/>
  <c r="J175" i="4"/>
  <c r="J147" i="4"/>
  <c r="BK141" i="4"/>
  <c r="J141" i="4"/>
  <c r="BK138" i="4"/>
  <c r="J138" i="4"/>
  <c r="J135" i="4"/>
  <c r="BK191" i="3"/>
  <c r="J183" i="3"/>
  <c r="BK177" i="3"/>
  <c r="J174" i="3"/>
  <c r="J160" i="3"/>
  <c r="BK138" i="3"/>
  <c r="J130" i="3"/>
  <c r="J2101" i="2"/>
  <c r="J2095" i="2"/>
  <c r="BK2065" i="2"/>
  <c r="J2052" i="2"/>
  <c r="J2049" i="2"/>
  <c r="J2036" i="2"/>
  <c r="J2030" i="2"/>
  <c r="BK2024" i="2"/>
  <c r="BK2002" i="2"/>
  <c r="J1999" i="2"/>
  <c r="BK1986" i="2"/>
  <c r="J1960" i="2"/>
  <c r="J1932" i="2"/>
  <c r="J1899" i="2"/>
  <c r="J1890" i="2"/>
  <c r="BK1877" i="2"/>
  <c r="J1874" i="2"/>
  <c r="BK1853" i="2"/>
  <c r="BK1848" i="2"/>
  <c r="BK1822" i="2"/>
  <c r="BK1816" i="2"/>
  <c r="BK1809" i="2"/>
  <c r="J1803" i="2"/>
  <c r="J1800" i="2"/>
  <c r="J1788" i="2"/>
  <c r="BK1784" i="2"/>
  <c r="J1773" i="2"/>
  <c r="BK1770" i="2"/>
  <c r="BK1758" i="2"/>
  <c r="BK1749" i="2"/>
  <c r="BK1743" i="2"/>
  <c r="BK1740" i="2"/>
  <c r="BK1720" i="2"/>
  <c r="J1710" i="2"/>
  <c r="J1707" i="2"/>
  <c r="BK1702" i="2"/>
  <c r="BK1699" i="2"/>
  <c r="BK1696" i="2"/>
  <c r="BK1690" i="2"/>
  <c r="BK1684" i="2"/>
  <c r="BK1679" i="2"/>
  <c r="J1673" i="2"/>
  <c r="BK1667" i="2"/>
  <c r="BK1661" i="2"/>
  <c r="J1630" i="2"/>
  <c r="BK1627" i="2"/>
  <c r="BK1612" i="2"/>
  <c r="J1605" i="2"/>
  <c r="BK1594" i="2"/>
  <c r="J1588" i="2"/>
  <c r="BK1582" i="2"/>
  <c r="BK1579" i="2"/>
  <c r="J1567" i="2"/>
  <c r="BK1562" i="2"/>
  <c r="J1559" i="2"/>
  <c r="J1556" i="2"/>
  <c r="BK1538" i="2"/>
  <c r="J1513" i="2"/>
  <c r="J1501" i="2"/>
  <c r="BK1498" i="2"/>
  <c r="J1495" i="2"/>
  <c r="BK1492" i="2"/>
  <c r="J1483" i="2"/>
  <c r="BK1473" i="2"/>
  <c r="J1460" i="2"/>
  <c r="BK1451" i="2"/>
  <c r="BK1436" i="2"/>
  <c r="BK1427" i="2"/>
  <c r="BK1421" i="2"/>
  <c r="BK1406" i="2"/>
  <c r="J1400" i="2"/>
  <c r="J1391" i="2"/>
  <c r="J1385" i="2"/>
  <c r="BK1376" i="2"/>
  <c r="BK1367" i="2"/>
  <c r="BK1361" i="2"/>
  <c r="J1343" i="2"/>
  <c r="J1337" i="2"/>
  <c r="J1331" i="2"/>
  <c r="BK1325" i="2"/>
  <c r="J1319" i="2"/>
  <c r="J1307" i="2"/>
  <c r="J1301" i="2"/>
  <c r="J1293" i="2"/>
  <c r="BK1287" i="2"/>
  <c r="BK1284" i="2"/>
  <c r="BK1281" i="2"/>
  <c r="BK1278" i="2"/>
  <c r="J1269" i="2"/>
  <c r="J1252" i="2"/>
  <c r="J1246" i="2"/>
  <c r="J1238" i="2"/>
  <c r="J1229" i="2"/>
  <c r="J1217" i="2"/>
  <c r="BK1188" i="2"/>
  <c r="J1182" i="2"/>
  <c r="BK1175" i="2"/>
  <c r="BK1172" i="2"/>
  <c r="J1167" i="2"/>
  <c r="J1164" i="2"/>
  <c r="BK1158" i="2"/>
  <c r="BK1140" i="2"/>
  <c r="BK1134" i="2"/>
  <c r="J1102" i="2"/>
  <c r="BK1090" i="2"/>
  <c r="BK1075" i="2"/>
  <c r="BK1066" i="2"/>
  <c r="J1060" i="2"/>
  <c r="BK1054" i="2"/>
  <c r="J1049" i="2"/>
  <c r="J1044" i="2"/>
  <c r="BK1038" i="2"/>
  <c r="J1030" i="2"/>
  <c r="BK1022" i="2"/>
  <c r="J1016" i="2"/>
  <c r="J1002" i="2"/>
  <c r="BK997" i="2"/>
  <c r="BK975" i="2"/>
  <c r="J964" i="2"/>
  <c r="J955" i="2"/>
  <c r="BK949" i="2"/>
  <c r="J943" i="2"/>
  <c r="BK940" i="2"/>
  <c r="BK925" i="2"/>
  <c r="J922" i="2"/>
  <c r="J895" i="2"/>
  <c r="BK882" i="2"/>
  <c r="BK873" i="2"/>
  <c r="J866" i="2"/>
  <c r="BK858" i="2"/>
  <c r="J851" i="2"/>
  <c r="BK848" i="2"/>
  <c r="BK842" i="2"/>
  <c r="J839" i="2"/>
  <c r="J836" i="2"/>
  <c r="BK827" i="2"/>
  <c r="BK824" i="2"/>
  <c r="BK818" i="2"/>
  <c r="BK809" i="2"/>
  <c r="BK803" i="2"/>
  <c r="J797" i="2"/>
  <c r="J791" i="2"/>
  <c r="J780" i="2"/>
  <c r="J777" i="2"/>
  <c r="J773" i="2"/>
  <c r="BK750" i="2"/>
  <c r="BK738" i="2"/>
  <c r="J729" i="2"/>
  <c r="BK726" i="2"/>
  <c r="J709" i="2"/>
  <c r="J700" i="2"/>
  <c r="BK694" i="2"/>
  <c r="J681" i="2"/>
  <c r="J667" i="2"/>
  <c r="BK656" i="2"/>
  <c r="BK650" i="2"/>
  <c r="BK636" i="2"/>
  <c r="BK620" i="2"/>
  <c r="J617" i="2"/>
  <c r="BK611" i="2"/>
  <c r="J601" i="2"/>
  <c r="BK593" i="2"/>
  <c r="J590" i="2"/>
  <c r="BK571" i="2"/>
  <c r="BK562" i="2"/>
  <c r="J548" i="2"/>
  <c r="J542" i="2"/>
  <c r="J483" i="2"/>
  <c r="BK450" i="2"/>
  <c r="J440" i="2"/>
  <c r="BK423" i="2"/>
  <c r="J411" i="2"/>
  <c r="BK403" i="2"/>
  <c r="BK398" i="2"/>
  <c r="BK384" i="2"/>
  <c r="BK382" i="2"/>
  <c r="J379" i="2"/>
  <c r="BK374" i="2"/>
  <c r="J364" i="2"/>
  <c r="BK348" i="2"/>
  <c r="J343" i="2"/>
  <c r="J336" i="2"/>
  <c r="BK331" i="2"/>
  <c r="BK306" i="2"/>
  <c r="J248" i="2"/>
  <c r="J232" i="2"/>
  <c r="J220" i="2"/>
  <c r="J217" i="2"/>
  <c r="BK213" i="2"/>
  <c r="J207" i="2"/>
  <c r="BK147" i="8"/>
  <c r="J138" i="8"/>
  <c r="BK131" i="8"/>
  <c r="J206" i="7"/>
  <c r="BK199" i="7"/>
  <c r="BK193" i="7"/>
  <c r="J184" i="7"/>
  <c r="BK178" i="7"/>
  <c r="BK175" i="7"/>
  <c r="BK170" i="7"/>
  <c r="BK160" i="7"/>
  <c r="J151" i="7"/>
  <c r="J133" i="7"/>
  <c r="J130" i="7"/>
  <c r="J127" i="7"/>
  <c r="BK210" i="6"/>
  <c r="J204" i="6"/>
  <c r="BK202" i="6"/>
  <c r="BK193" i="6"/>
  <c r="BK189" i="6"/>
  <c r="J181" i="6"/>
  <c r="J177" i="6"/>
  <c r="BK174" i="6"/>
  <c r="BK171" i="6"/>
  <c r="BK168" i="6"/>
  <c r="BK165" i="6"/>
  <c r="J152" i="6"/>
  <c r="J139" i="6"/>
  <c r="BK136" i="6"/>
  <c r="J378" i="4"/>
  <c r="BK375" i="4"/>
  <c r="J366" i="4"/>
  <c r="J363" i="4"/>
  <c r="J354" i="4"/>
  <c r="J351" i="4"/>
  <c r="J308" i="4"/>
  <c r="BK302" i="4"/>
  <c r="BK299" i="4"/>
  <c r="J275" i="4"/>
  <c r="J262" i="4"/>
  <c r="J247" i="4"/>
  <c r="BK244" i="4"/>
  <c r="BK241" i="4"/>
  <c r="J238" i="4"/>
  <c r="J232" i="4"/>
  <c r="J229" i="4"/>
  <c r="BK208" i="4"/>
  <c r="J202" i="4"/>
  <c r="BK199" i="4"/>
  <c r="J196" i="4"/>
  <c r="BK187" i="4"/>
  <c r="J178" i="4"/>
  <c r="BK171" i="4"/>
  <c r="BK160" i="4"/>
  <c r="J157" i="4"/>
  <c r="J154" i="4"/>
  <c r="BK151" i="4"/>
  <c r="BK144" i="4"/>
  <c r="BK135" i="4"/>
  <c r="J198" i="3"/>
  <c r="BK188" i="3"/>
  <c r="BK167" i="3"/>
  <c r="J157" i="3"/>
  <c r="J154" i="3"/>
  <c r="BK147" i="3"/>
  <c r="BK133" i="3"/>
  <c r="BK130" i="3"/>
  <c r="BK1874" i="2"/>
  <c r="J1853" i="2"/>
  <c r="J1825" i="2"/>
  <c r="BK1812" i="2"/>
  <c r="J1806" i="2"/>
  <c r="BK1803" i="2"/>
  <c r="BK1791" i="2"/>
  <c r="BK1788" i="2"/>
  <c r="J1786" i="2"/>
  <c r="J1784" i="2"/>
  <c r="BK1781" i="2"/>
  <c r="BK1764" i="2"/>
  <c r="BK1761" i="2"/>
  <c r="BK1725" i="2"/>
  <c r="BK1715" i="2"/>
  <c r="J1705" i="2"/>
  <c r="J1687" i="2"/>
  <c r="J1676" i="2"/>
  <c r="BK1670" i="2"/>
  <c r="BK1664" i="2"/>
  <c r="BK1630" i="2"/>
  <c r="J1591" i="2"/>
  <c r="J1582" i="2"/>
  <c r="J1579" i="2"/>
  <c r="BK1576" i="2"/>
  <c r="BK1547" i="2"/>
  <c r="BK1507" i="2"/>
  <c r="BK1504" i="2"/>
  <c r="J1492" i="2"/>
  <c r="BK1489" i="2"/>
  <c r="J1486" i="2"/>
  <c r="BK1483" i="2"/>
  <c r="J1468" i="2"/>
  <c r="BK1448" i="2"/>
  <c r="J1445" i="2"/>
  <c r="BK1442" i="2"/>
  <c r="BK1439" i="2"/>
  <c r="BK1430" i="2"/>
  <c r="BK1424" i="2"/>
  <c r="BK1409" i="2"/>
  <c r="J1397" i="2"/>
  <c r="BK1391" i="2"/>
  <c r="BK1388" i="2"/>
  <c r="BK1382" i="2"/>
  <c r="J1367" i="2"/>
  <c r="BK1358" i="2"/>
  <c r="BK183" i="2"/>
  <c r="J180" i="2"/>
  <c r="J174" i="2"/>
  <c r="J168" i="2"/>
  <c r="BK157" i="2"/>
  <c r="AS95" i="1"/>
  <c r="BK190" i="7"/>
  <c r="BK166" i="7"/>
  <c r="BK145" i="7"/>
  <c r="BK142" i="7"/>
  <c r="J136" i="7"/>
  <c r="BK133" i="7"/>
  <c r="BK214" i="6"/>
  <c r="J210" i="6"/>
  <c r="BK204" i="6"/>
  <c r="J196" i="6"/>
  <c r="J193" i="6"/>
  <c r="BK181" i="6"/>
  <c r="J162" i="6"/>
  <c r="BK155" i="6"/>
  <c r="BK144" i="6"/>
  <c r="J136" i="6"/>
  <c r="BK157" i="5"/>
  <c r="J154" i="5"/>
  <c r="BK141" i="5"/>
  <c r="BK132" i="5"/>
  <c r="BK384" i="4"/>
  <c r="BK381" i="4"/>
  <c r="BK366" i="4"/>
  <c r="BK360" i="4"/>
  <c r="BK357" i="4"/>
  <c r="J338" i="4"/>
  <c r="BK332" i="4"/>
  <c r="J323" i="4"/>
  <c r="BK317" i="4"/>
  <c r="J314" i="4"/>
  <c r="J287" i="4"/>
  <c r="BK281" i="4"/>
  <c r="J278" i="4"/>
  <c r="BK262" i="4"/>
  <c r="BK250" i="4"/>
  <c r="J241" i="4"/>
  <c r="BK238" i="4"/>
  <c r="J223" i="4"/>
  <c r="BK220" i="4"/>
  <c r="J211" i="4"/>
  <c r="J193" i="4"/>
  <c r="BK184" i="4"/>
  <c r="BK175" i="4"/>
  <c r="J167" i="4"/>
  <c r="BK164" i="4"/>
  <c r="J151" i="4"/>
  <c r="BK147" i="4"/>
  <c r="J201" i="3"/>
  <c r="J194" i="3"/>
  <c r="J188" i="3"/>
  <c r="BK180" i="3"/>
  <c r="BK160" i="3"/>
  <c r="BK154" i="3"/>
  <c r="J144" i="3"/>
  <c r="J138" i="3"/>
  <c r="J1235" i="2"/>
  <c r="BK1224" i="2"/>
  <c r="J1209" i="2"/>
  <c r="J1195" i="2"/>
  <c r="J1175" i="2"/>
  <c r="BK1164" i="2"/>
  <c r="BK1161" i="2"/>
  <c r="BK1155" i="2"/>
  <c r="J1152" i="2"/>
  <c r="BK1146" i="2"/>
  <c r="J1134" i="2"/>
  <c r="BK1111" i="2"/>
  <c r="J1096" i="2"/>
  <c r="J1093" i="2"/>
  <c r="J1084" i="2"/>
  <c r="J1075" i="2"/>
  <c r="BK1072" i="2"/>
  <c r="J1063" i="2"/>
  <c r="J1041" i="2"/>
  <c r="BK1007" i="2"/>
  <c r="BK994" i="2"/>
  <c r="J986" i="2"/>
  <c r="BK983" i="2"/>
  <c r="J980" i="2"/>
  <c r="BK970" i="2"/>
  <c r="BK964" i="2"/>
  <c r="BK952" i="2"/>
  <c r="BK934" i="2"/>
  <c r="BK888" i="2"/>
  <c r="J858" i="2"/>
  <c r="BK854" i="2"/>
  <c r="BK845" i="2"/>
  <c r="J833" i="2"/>
  <c r="BK830" i="2"/>
  <c r="J824" i="2"/>
  <c r="J815" i="2"/>
  <c r="BK812" i="2"/>
  <c r="BK806" i="2"/>
  <c r="BK797" i="2"/>
  <c r="BK777" i="2"/>
  <c r="BK769" i="2"/>
  <c r="BK741" i="2"/>
  <c r="BK732" i="2"/>
  <c r="J720" i="2"/>
  <c r="BK715" i="2"/>
  <c r="BK700" i="2"/>
  <c r="J694" i="2"/>
  <c r="J691" i="2"/>
  <c r="J672" i="2"/>
  <c r="BK662" i="2"/>
  <c r="J659" i="2"/>
  <c r="J656" i="2"/>
  <c r="BK642" i="2"/>
  <c r="J639" i="2"/>
  <c r="BK631" i="2"/>
  <c r="J620" i="2"/>
  <c r="BK617" i="2"/>
  <c r="J611" i="2"/>
  <c r="J606" i="2"/>
  <c r="BK590" i="2"/>
  <c r="BK584" i="2"/>
  <c r="BK565" i="2"/>
  <c r="J562" i="2"/>
  <c r="BK554" i="2"/>
  <c r="J545" i="2"/>
  <c r="J529" i="2"/>
  <c r="BK483" i="2"/>
  <c r="BK435" i="2"/>
  <c r="BK406" i="2"/>
  <c r="BK395" i="2"/>
  <c r="J387" i="2"/>
  <c r="BK379" i="2"/>
  <c r="BK377" i="2"/>
  <c r="BK367" i="2"/>
  <c r="BK361" i="2"/>
  <c r="J353" i="2"/>
  <c r="J348" i="2"/>
  <c r="BK343" i="2"/>
  <c r="BK301" i="2"/>
  <c r="J290" i="2"/>
  <c r="BK287" i="2"/>
  <c r="J281" i="2"/>
  <c r="BK278" i="2"/>
  <c r="BK246" i="2"/>
  <c r="J237" i="2"/>
  <c r="BK223" i="2"/>
  <c r="BK220" i="2"/>
  <c r="BK217" i="2"/>
  <c r="J213" i="2"/>
  <c r="J210" i="2"/>
  <c r="J173" i="7"/>
  <c r="J170" i="7"/>
  <c r="J166" i="7"/>
  <c r="BK163" i="7"/>
  <c r="J157" i="7"/>
  <c r="J154" i="7"/>
  <c r="BK151" i="7"/>
  <c r="BK139" i="7"/>
  <c r="BK127" i="7"/>
  <c r="J189" i="6"/>
  <c r="BK177" i="6"/>
  <c r="J171" i="6"/>
  <c r="J165" i="6"/>
  <c r="BK162" i="6"/>
  <c r="BK152" i="6"/>
  <c r="J144" i="6"/>
  <c r="BK131" i="6"/>
  <c r="BK165" i="5"/>
  <c r="J161" i="5"/>
  <c r="J159" i="5"/>
  <c r="J147" i="5"/>
  <c r="BK144" i="5"/>
  <c r="BK135" i="5"/>
  <c r="J132" i="5"/>
  <c r="J390" i="4"/>
  <c r="BK387" i="4"/>
  <c r="J384" i="4"/>
  <c r="J375" i="4"/>
  <c r="J369" i="4"/>
  <c r="BK363" i="4"/>
  <c r="J360" i="4"/>
  <c r="BK354" i="4"/>
  <c r="J341" i="4"/>
  <c r="BK335" i="4"/>
  <c r="J326" i="4"/>
  <c r="BK314" i="4"/>
  <c r="BK311" i="4"/>
  <c r="BK296" i="4"/>
  <c r="J293" i="4"/>
  <c r="J281" i="4"/>
  <c r="BK272" i="4"/>
  <c r="J253" i="4"/>
  <c r="J250" i="4"/>
  <c r="J235" i="4"/>
  <c r="BK229" i="4"/>
  <c r="J226" i="4"/>
  <c r="BK214" i="4"/>
  <c r="J205" i="4"/>
  <c r="J190" i="4"/>
  <c r="BK178" i="4"/>
  <c r="BK154" i="4"/>
  <c r="J144" i="4"/>
  <c r="J204" i="3"/>
  <c r="BK201" i="3"/>
  <c r="J150" i="3"/>
  <c r="J147" i="3"/>
  <c r="J141" i="3"/>
  <c r="J133" i="3"/>
  <c r="J2292" i="2"/>
  <c r="J2287" i="2"/>
  <c r="BK2244" i="2"/>
  <c r="BK2198" i="2"/>
  <c r="J2195" i="2"/>
  <c r="BK2192" i="2"/>
  <c r="J2189" i="2"/>
  <c r="BK2186" i="2"/>
  <c r="J2179" i="2"/>
  <c r="J2176" i="2"/>
  <c r="J2173" i="2"/>
  <c r="BK2165" i="2"/>
  <c r="BK2162" i="2"/>
  <c r="BK2149" i="2"/>
  <c r="BK2141" i="2"/>
  <c r="BK2135" i="2"/>
  <c r="J2129" i="2"/>
  <c r="BK2120" i="2"/>
  <c r="BK2117" i="2"/>
  <c r="BK2104" i="2"/>
  <c r="BK2083" i="2"/>
  <c r="J2072" i="2"/>
  <c r="BK2052" i="2"/>
  <c r="BK2039" i="2"/>
  <c r="J2011" i="2"/>
  <c r="BK1973" i="2"/>
  <c r="BK1957" i="2"/>
  <c r="BK1918" i="2"/>
  <c r="BK1893" i="2"/>
  <c r="BK1856" i="2"/>
  <c r="BK1831" i="2"/>
  <c r="J1819" i="2"/>
  <c r="J1809" i="2"/>
  <c r="BK1800" i="2"/>
  <c r="J1797" i="2"/>
  <c r="J1791" i="2"/>
  <c r="BK1786" i="2"/>
  <c r="J1781" i="2"/>
  <c r="BK1773" i="2"/>
  <c r="BK1767" i="2"/>
  <c r="BK1755" i="2"/>
  <c r="J1749" i="2"/>
  <c r="J1743" i="2"/>
  <c r="BK1735" i="2"/>
  <c r="J1730" i="2"/>
  <c r="J1720" i="2"/>
  <c r="BK1707" i="2"/>
  <c r="J1699" i="2"/>
  <c r="BK1687" i="2"/>
  <c r="BK1676" i="2"/>
  <c r="BK1673" i="2"/>
  <c r="J1646" i="2"/>
  <c r="BK1640" i="2"/>
  <c r="J1637" i="2"/>
  <c r="J1594" i="2"/>
  <c r="BK1588" i="2"/>
  <c r="J1570" i="2"/>
  <c r="BK1564" i="2"/>
  <c r="J1562" i="2"/>
  <c r="BK1553" i="2"/>
  <c r="J1544" i="2"/>
  <c r="BK1541" i="2"/>
  <c r="J1522" i="2"/>
  <c r="J1519" i="2"/>
  <c r="J1516" i="2"/>
  <c r="J1510" i="2"/>
  <c r="BK1501" i="2"/>
  <c r="J1498" i="2"/>
  <c r="J1489" i="2"/>
  <c r="J1478" i="2"/>
  <c r="J1473" i="2"/>
  <c r="J1457" i="2"/>
  <c r="BK1454" i="2"/>
  <c r="J1448" i="2"/>
  <c r="J1442" i="2"/>
  <c r="J1439" i="2"/>
  <c r="J1436" i="2"/>
  <c r="J1433" i="2"/>
  <c r="J1421" i="2"/>
  <c r="BK1418" i="2"/>
  <c r="J1412" i="2"/>
  <c r="BK1397" i="2"/>
  <c r="BK1379" i="2"/>
  <c r="J1373" i="2"/>
  <c r="BK1364" i="2"/>
  <c r="J1361" i="2"/>
  <c r="J1358" i="2"/>
  <c r="BK1355" i="2"/>
  <c r="BK1352" i="2"/>
  <c r="J1346" i="2"/>
  <c r="BK1331" i="2"/>
  <c r="J1328" i="2"/>
  <c r="BK1322" i="2"/>
  <c r="BK1319" i="2"/>
  <c r="BK1316" i="2"/>
  <c r="BK1313" i="2"/>
  <c r="BK1310" i="2"/>
  <c r="BK1307" i="2"/>
  <c r="BK1301" i="2"/>
  <c r="J1290" i="2"/>
  <c r="J1284" i="2"/>
  <c r="J1275" i="2"/>
  <c r="BK1269" i="2"/>
  <c r="BK1260" i="2"/>
  <c r="BK1255" i="2"/>
  <c r="BK1238" i="2"/>
  <c r="BK1217" i="2"/>
  <c r="BK1209" i="2"/>
  <c r="BK1202" i="2"/>
  <c r="BK1167" i="2"/>
  <c r="J1161" i="2"/>
  <c r="J1155" i="2"/>
  <c r="BK1152" i="2"/>
  <c r="BK1149" i="2"/>
  <c r="J1146" i="2"/>
  <c r="BK1143" i="2"/>
  <c r="BK1120" i="2"/>
  <c r="BK1117" i="2"/>
  <c r="J1105" i="2"/>
  <c r="BK1102" i="2"/>
  <c r="J1087" i="2"/>
  <c r="J1081" i="2"/>
  <c r="BK1078" i="2"/>
  <c r="J1072" i="2"/>
  <c r="J1054" i="2"/>
  <c r="BK1049" i="2"/>
  <c r="J1038" i="2"/>
  <c r="J1035" i="2"/>
  <c r="BK1025" i="2"/>
  <c r="BK1016" i="2"/>
  <c r="J1013" i="2"/>
  <c r="BK1010" i="2"/>
  <c r="J983" i="2"/>
  <c r="J967" i="2"/>
  <c r="BK958" i="2"/>
  <c r="J949" i="2"/>
  <c r="BK946" i="2"/>
  <c r="J928" i="2"/>
  <c r="BK878" i="2"/>
  <c r="BK870" i="2"/>
  <c r="J862" i="2"/>
  <c r="BK851" i="2"/>
  <c r="J842" i="2"/>
  <c r="BK833" i="2"/>
  <c r="J827" i="2"/>
  <c r="J818" i="2"/>
  <c r="J803" i="2"/>
  <c r="BK800" i="2"/>
  <c r="BK794" i="2"/>
  <c r="BK788" i="2"/>
  <c r="BK780" i="2"/>
  <c r="J775" i="2"/>
  <c r="BK764" i="2"/>
  <c r="BK712" i="2"/>
  <c r="BK709" i="2"/>
  <c r="BK706" i="2"/>
  <c r="BK678" i="2"/>
  <c r="J675" i="2"/>
  <c r="BK672" i="2"/>
  <c r="J653" i="2"/>
  <c r="BK647" i="2"/>
  <c r="BK597" i="2"/>
  <c r="J584" i="2"/>
  <c r="BK568" i="2"/>
  <c r="BK557" i="2"/>
  <c r="J554" i="2"/>
  <c r="BK548" i="2"/>
  <c r="J516" i="2"/>
  <c r="J435" i="2"/>
  <c r="J403" i="2"/>
  <c r="J392" i="2"/>
  <c r="J382" i="2"/>
  <c r="BK369" i="2"/>
  <c r="BK364" i="2"/>
  <c r="BK358" i="2"/>
  <c r="J355" i="2"/>
  <c r="BK353" i="2"/>
  <c r="J351" i="2"/>
  <c r="BK346" i="2"/>
  <c r="J331" i="2"/>
  <c r="J306" i="2"/>
  <c r="J301" i="2"/>
  <c r="BK284" i="2"/>
  <c r="J278" i="2"/>
  <c r="BK260" i="2"/>
  <c r="BK232" i="2"/>
  <c r="BK227" i="2"/>
  <c r="J223" i="2"/>
  <c r="BK207" i="2"/>
  <c r="BK198" i="2"/>
  <c r="BK193" i="2"/>
  <c r="BK190" i="2"/>
  <c r="J177" i="2"/>
  <c r="BK162" i="2"/>
  <c r="J168" i="6"/>
  <c r="J147" i="6"/>
  <c r="BK139" i="6"/>
  <c r="J165" i="5"/>
  <c r="BK159" i="5"/>
  <c r="J151" i="5"/>
  <c r="J138" i="5"/>
  <c r="BK129" i="5"/>
  <c r="J393" i="4"/>
  <c r="BK390" i="4"/>
  <c r="J381" i="4"/>
  <c r="J372" i="4"/>
  <c r="BK369" i="4"/>
  <c r="J357" i="4"/>
  <c r="BK351" i="4"/>
  <c r="J348" i="4"/>
  <c r="BK329" i="4"/>
  <c r="BK320" i="4"/>
  <c r="BK308" i="4"/>
  <c r="J305" i="4"/>
  <c r="J299" i="4"/>
  <c r="J296" i="4"/>
  <c r="BK293" i="4"/>
  <c r="J290" i="4"/>
  <c r="BK284" i="4"/>
  <c r="BK275" i="4"/>
  <c r="BK266" i="4"/>
  <c r="J256" i="4"/>
  <c r="BK235" i="4"/>
  <c r="J217" i="4"/>
  <c r="J214" i="4"/>
  <c r="BK205" i="4"/>
  <c r="BK202" i="4"/>
  <c r="BK193" i="4"/>
  <c r="J181" i="4"/>
  <c r="J160" i="4"/>
  <c r="BK204" i="3"/>
  <c r="BK198" i="3"/>
  <c r="BK183" i="3"/>
  <c r="J180" i="3"/>
  <c r="BK174" i="3"/>
  <c r="J170" i="3"/>
  <c r="J164" i="3"/>
  <c r="BK2292" i="2"/>
  <c r="J2244" i="2"/>
  <c r="J2198" i="2"/>
  <c r="BK2195" i="2"/>
  <c r="BK2189" i="2"/>
  <c r="BK2176" i="2"/>
  <c r="BK2173" i="2"/>
  <c r="J2170" i="2"/>
  <c r="J2149" i="2"/>
  <c r="BK2143" i="2"/>
  <c r="BK2138" i="2"/>
  <c r="J2135" i="2"/>
  <c r="J2120" i="2"/>
  <c r="J2117" i="2"/>
  <c r="J2098" i="2"/>
  <c r="BK2095" i="2"/>
  <c r="J2083" i="2"/>
  <c r="J2065" i="2"/>
  <c r="BK2049" i="2"/>
  <c r="BK2030" i="2"/>
  <c r="BK2027" i="2"/>
  <c r="J2024" i="2"/>
  <c r="BK2011" i="2"/>
  <c r="J2008" i="2"/>
  <c r="J2005" i="2"/>
  <c r="J2002" i="2"/>
  <c r="J1973" i="2"/>
  <c r="BK1932" i="2"/>
  <c r="J1918" i="2"/>
  <c r="BK1890" i="2"/>
  <c r="J1877" i="2"/>
  <c r="BK1843" i="2"/>
  <c r="J1831" i="2"/>
  <c r="J1822" i="2"/>
  <c r="BK1819" i="2"/>
  <c r="J1812" i="2"/>
  <c r="BK1806" i="2"/>
  <c r="J1794" i="2"/>
  <c r="J1778" i="2"/>
  <c r="J1770" i="2"/>
  <c r="J1764" i="2"/>
  <c r="J1755" i="2"/>
  <c r="BK1752" i="2"/>
  <c r="J1746" i="2"/>
  <c r="BK1730" i="2"/>
  <c r="BK1710" i="2"/>
  <c r="J1702" i="2"/>
  <c r="J1693" i="2"/>
  <c r="J1679" i="2"/>
  <c r="J1667" i="2"/>
  <c r="J1664" i="2"/>
  <c r="J1661" i="2"/>
  <c r="BK1646" i="2"/>
  <c r="BK1637" i="2"/>
  <c r="J1627" i="2"/>
  <c r="BK1591" i="2"/>
  <c r="J1585" i="2"/>
  <c r="J1576" i="2"/>
  <c r="BK1567" i="2"/>
  <c r="BK1556" i="2"/>
  <c r="J1550" i="2"/>
  <c r="J1547" i="2"/>
  <c r="J1541" i="2"/>
  <c r="J1538" i="2"/>
  <c r="BK1522" i="2"/>
  <c r="BK1516" i="2"/>
  <c r="J1507" i="2"/>
  <c r="J1504" i="2"/>
  <c r="BK1495" i="2"/>
  <c r="BK1478" i="2"/>
  <c r="J1463" i="2"/>
  <c r="BK1460" i="2"/>
  <c r="BK1457" i="2"/>
  <c r="J1454" i="2"/>
  <c r="J1451" i="2"/>
  <c r="J1430" i="2"/>
  <c r="J1424" i="2"/>
  <c r="J1418" i="2"/>
  <c r="J1415" i="2"/>
  <c r="BK1412" i="2"/>
  <c r="J1403" i="2"/>
  <c r="BK1400" i="2"/>
  <c r="J1394" i="2"/>
  <c r="J1388" i="2"/>
  <c r="BK1385" i="2"/>
  <c r="J1382" i="2"/>
  <c r="J1379" i="2"/>
  <c r="J1376" i="2"/>
  <c r="BK1373" i="2"/>
  <c r="BK1370" i="2"/>
  <c r="J1364" i="2"/>
  <c r="J1355" i="2"/>
  <c r="BK1349" i="2"/>
  <c r="BK1346" i="2"/>
  <c r="BK1343" i="2"/>
  <c r="J1340" i="2"/>
  <c r="BK1337" i="2"/>
  <c r="BK1334" i="2"/>
  <c r="J1325" i="2"/>
  <c r="J1316" i="2"/>
  <c r="J1313" i="2"/>
  <c r="BK1304" i="2"/>
  <c r="BK1298" i="2"/>
  <c r="BK1290" i="2"/>
  <c r="J1281" i="2"/>
  <c r="BK1275" i="2"/>
  <c r="J1272" i="2"/>
  <c r="J1266" i="2"/>
  <c r="J1255" i="2"/>
  <c r="BK1246" i="2"/>
  <c r="J1241" i="2"/>
  <c r="J1224" i="2"/>
  <c r="BK1212" i="2"/>
  <c r="J1202" i="2"/>
  <c r="BK1195" i="2"/>
  <c r="BK1182" i="2"/>
  <c r="J1158" i="2"/>
  <c r="J1149" i="2"/>
  <c r="J1126" i="2"/>
  <c r="J1120" i="2"/>
  <c r="J1117" i="2"/>
  <c r="J1114" i="2"/>
  <c r="BK1105" i="2"/>
  <c r="BK1093" i="2"/>
  <c r="J1090" i="2"/>
  <c r="BK1084" i="2"/>
  <c r="J1078" i="2"/>
  <c r="BK1069" i="2"/>
  <c r="J1066" i="2"/>
  <c r="BK1063" i="2"/>
  <c r="J1057" i="2"/>
  <c r="BK1044" i="2"/>
  <c r="BK1019" i="2"/>
  <c r="J1010" i="2"/>
  <c r="J997" i="2"/>
  <c r="J994" i="2"/>
  <c r="BK989" i="2"/>
  <c r="BK980" i="2"/>
  <c r="BK967" i="2"/>
  <c r="J961" i="2"/>
  <c r="BK955" i="2"/>
  <c r="J940" i="2"/>
  <c r="BK922" i="2"/>
  <c r="J891" i="2"/>
  <c r="J882" i="2"/>
  <c r="J873" i="2"/>
  <c r="BK866" i="2"/>
  <c r="BK862" i="2"/>
  <c r="BK836" i="2"/>
  <c r="J830" i="2"/>
  <c r="BK821" i="2"/>
  <c r="J812" i="2"/>
  <c r="J809" i="2"/>
  <c r="J794" i="2"/>
  <c r="J788" i="2"/>
  <c r="BK784" i="2"/>
  <c r="BK773" i="2"/>
  <c r="J769" i="2"/>
  <c r="J764" i="2"/>
  <c r="J741" i="2"/>
  <c r="J738" i="2"/>
  <c r="BK735" i="2"/>
  <c r="J732" i="2"/>
  <c r="BK729" i="2"/>
  <c r="J715" i="2"/>
  <c r="J712" i="2"/>
  <c r="J706" i="2"/>
  <c r="J703" i="2"/>
  <c r="BK697" i="2"/>
  <c r="BK681" i="2"/>
  <c r="BK675" i="2"/>
  <c r="J662" i="2"/>
  <c r="BK659" i="2"/>
  <c r="BK653" i="2"/>
  <c r="J636" i="2"/>
  <c r="J631" i="2"/>
  <c r="J625" i="2"/>
  <c r="BK606" i="2"/>
  <c r="BK601" i="2"/>
  <c r="BK577" i="2"/>
  <c r="J571" i="2"/>
  <c r="BK542" i="2"/>
  <c r="BK516" i="2"/>
  <c r="BK440" i="2"/>
  <c r="BK411" i="2"/>
  <c r="BK387" i="2"/>
  <c r="J384" i="2"/>
  <c r="J377" i="2"/>
  <c r="J372" i="2"/>
  <c r="J369" i="2"/>
  <c r="J361" i="2"/>
  <c r="J358" i="2"/>
  <c r="BK355" i="2"/>
  <c r="BK351" i="2"/>
  <c r="BK336" i="2"/>
  <c r="BK298" i="2"/>
  <c r="J295" i="2"/>
  <c r="BK290" i="2"/>
  <c r="J287" i="2"/>
  <c r="BK281" i="2"/>
  <c r="J275" i="2"/>
  <c r="BK270" i="2"/>
  <c r="BK248" i="2"/>
  <c r="BK210" i="2"/>
  <c r="BK204" i="2"/>
  <c r="J204" i="2"/>
  <c r="BK201" i="2"/>
  <c r="J201" i="2"/>
  <c r="J193" i="2"/>
  <c r="J190" i="2"/>
  <c r="J187" i="2"/>
  <c r="BK180" i="2"/>
  <c r="BK177" i="2"/>
  <c r="J171" i="2"/>
  <c r="J162" i="2"/>
  <c r="J157" i="2"/>
  <c r="J154" i="2"/>
  <c r="T153" i="2" l="1"/>
  <c r="P226" i="2"/>
  <c r="P342" i="2"/>
  <c r="R342" i="2"/>
  <c r="P652" i="2"/>
  <c r="T772" i="2"/>
  <c r="P872" i="2"/>
  <c r="P1157" i="2"/>
  <c r="T1512" i="2"/>
  <c r="P1521" i="2"/>
  <c r="R1587" i="2"/>
  <c r="P1695" i="2"/>
  <c r="P1772" i="2"/>
  <c r="R1808" i="2"/>
  <c r="BK2100" i="2"/>
  <c r="J2100" i="2"/>
  <c r="J127" i="2" s="1"/>
  <c r="T2185" i="2"/>
  <c r="T129" i="3"/>
  <c r="P173" i="3"/>
  <c r="BK134" i="4"/>
  <c r="BK150" i="4"/>
  <c r="J150" i="4"/>
  <c r="J101" i="4"/>
  <c r="R174" i="4"/>
  <c r="BK265" i="4"/>
  <c r="J265" i="4" s="1"/>
  <c r="J109" i="4" s="1"/>
  <c r="T347" i="4"/>
  <c r="P128" i="5"/>
  <c r="T150" i="5"/>
  <c r="R153" i="2"/>
  <c r="T226" i="2"/>
  <c r="T405" i="2"/>
  <c r="P772" i="2"/>
  <c r="R787" i="2"/>
  <c r="BK872" i="2"/>
  <c r="J872" i="2"/>
  <c r="J111" i="2" s="1"/>
  <c r="T1157" i="2"/>
  <c r="T1521" i="2"/>
  <c r="T1587" i="2"/>
  <c r="R1663" i="2"/>
  <c r="BK1808" i="2"/>
  <c r="J1808" i="2" s="1"/>
  <c r="J125" i="2" s="1"/>
  <c r="T1959" i="2"/>
  <c r="R2100" i="2"/>
  <c r="P163" i="3"/>
  <c r="T173" i="3"/>
  <c r="P134" i="4"/>
  <c r="R150" i="4"/>
  <c r="BK174" i="4"/>
  <c r="J174" i="4"/>
  <c r="J106" i="4" s="1"/>
  <c r="P186" i="4"/>
  <c r="P243" i="4"/>
  <c r="R265" i="4"/>
  <c r="R128" i="5"/>
  <c r="R150" i="5"/>
  <c r="BK130" i="6"/>
  <c r="BK185" i="6"/>
  <c r="J185" i="6" s="1"/>
  <c r="J102" i="6" s="1"/>
  <c r="R185" i="6"/>
  <c r="T185" i="6"/>
  <c r="BK169" i="7"/>
  <c r="J169" i="7"/>
  <c r="J101" i="7" s="1"/>
  <c r="P153" i="2"/>
  <c r="R226" i="2"/>
  <c r="R405" i="2"/>
  <c r="R772" i="2"/>
  <c r="T787" i="2"/>
  <c r="T872" i="2"/>
  <c r="R951" i="2"/>
  <c r="BK1021" i="2"/>
  <c r="J1021" i="2"/>
  <c r="J113" i="2" s="1"/>
  <c r="R1021" i="2"/>
  <c r="BK1086" i="2"/>
  <c r="J1086" i="2"/>
  <c r="J114" i="2" s="1"/>
  <c r="T1086" i="2"/>
  <c r="P1142" i="2"/>
  <c r="T1142" i="2"/>
  <c r="R1151" i="2"/>
  <c r="R1512" i="2"/>
  <c r="R1521" i="2"/>
  <c r="T1540" i="2"/>
  <c r="P1663" i="2"/>
  <c r="R1695" i="2"/>
  <c r="T1808" i="2"/>
  <c r="P2100" i="2"/>
  <c r="BK2185" i="2"/>
  <c r="J2185" i="2"/>
  <c r="J129" i="2" s="1"/>
  <c r="P129" i="3"/>
  <c r="R173" i="3"/>
  <c r="BK197" i="3"/>
  <c r="J197" i="3" s="1"/>
  <c r="J104" i="3" s="1"/>
  <c r="T197" i="3"/>
  <c r="P150" i="4"/>
  <c r="P163" i="4"/>
  <c r="T186" i="4"/>
  <c r="T265" i="4"/>
  <c r="T128" i="5"/>
  <c r="T127" i="5" s="1"/>
  <c r="T126" i="5" s="1"/>
  <c r="T130" i="6"/>
  <c r="T129" i="6"/>
  <c r="T128" i="6" s="1"/>
  <c r="T192" i="6"/>
  <c r="BK226" i="2"/>
  <c r="J226" i="2"/>
  <c r="J102" i="2" s="1"/>
  <c r="P405" i="2"/>
  <c r="BK652" i="2"/>
  <c r="J652" i="2"/>
  <c r="J105" i="2" s="1"/>
  <c r="BK772" i="2"/>
  <c r="J772" i="2" s="1"/>
  <c r="J106" i="2" s="1"/>
  <c r="P787" i="2"/>
  <c r="R820" i="2"/>
  <c r="BK951" i="2"/>
  <c r="J951" i="2"/>
  <c r="J112" i="2" s="1"/>
  <c r="R1157" i="2"/>
  <c r="BK1540" i="2"/>
  <c r="J1540" i="2"/>
  <c r="J120" i="2" s="1"/>
  <c r="P1587" i="2"/>
  <c r="BK1695" i="2"/>
  <c r="J1695" i="2"/>
  <c r="J123" i="2" s="1"/>
  <c r="BK1772" i="2"/>
  <c r="J1772" i="2" s="1"/>
  <c r="J124" i="2" s="1"/>
  <c r="R1772" i="2"/>
  <c r="BK1959" i="2"/>
  <c r="J1959" i="2" s="1"/>
  <c r="J126" i="2" s="1"/>
  <c r="T2100" i="2"/>
  <c r="BK173" i="3"/>
  <c r="J173" i="3" s="1"/>
  <c r="J102" i="3" s="1"/>
  <c r="R134" i="4"/>
  <c r="T163" i="4"/>
  <c r="R186" i="4"/>
  <c r="R243" i="4"/>
  <c r="P347" i="4"/>
  <c r="BK150" i="5"/>
  <c r="J150" i="5" s="1"/>
  <c r="J101" i="5" s="1"/>
  <c r="P130" i="6"/>
  <c r="P185" i="6"/>
  <c r="P192" i="6"/>
  <c r="P129" i="6" s="1"/>
  <c r="P128" i="6" s="1"/>
  <c r="AU100" i="1" s="1"/>
  <c r="BK126" i="7"/>
  <c r="J126" i="7"/>
  <c r="J100" i="7" s="1"/>
  <c r="P126" i="7"/>
  <c r="T169" i="7"/>
  <c r="BK127" i="8"/>
  <c r="J127" i="8" s="1"/>
  <c r="J100" i="8" s="1"/>
  <c r="P127" i="8"/>
  <c r="R127" i="8"/>
  <c r="T127" i="8"/>
  <c r="BK137" i="8"/>
  <c r="J137" i="8" s="1"/>
  <c r="J101" i="8" s="1"/>
  <c r="P137" i="8"/>
  <c r="R137" i="8"/>
  <c r="T137" i="8"/>
  <c r="BK153" i="2"/>
  <c r="J153" i="2" s="1"/>
  <c r="J100" i="2" s="1"/>
  <c r="R186" i="2"/>
  <c r="BK405" i="2"/>
  <c r="J405" i="2" s="1"/>
  <c r="J104" i="2" s="1"/>
  <c r="R652" i="2"/>
  <c r="BK787" i="2"/>
  <c r="J787" i="2" s="1"/>
  <c r="J109" i="2" s="1"/>
  <c r="P820" i="2"/>
  <c r="T820" i="2"/>
  <c r="P951" i="2"/>
  <c r="BK1157" i="2"/>
  <c r="J1157" i="2" s="1"/>
  <c r="J117" i="2" s="1"/>
  <c r="BK1512" i="2"/>
  <c r="J1512" i="2"/>
  <c r="J118" i="2" s="1"/>
  <c r="BK1521" i="2"/>
  <c r="J1521" i="2" s="1"/>
  <c r="J119" i="2" s="1"/>
  <c r="BK1587" i="2"/>
  <c r="J1587" i="2"/>
  <c r="J121" i="2" s="1"/>
  <c r="T1695" i="2"/>
  <c r="T1772" i="2"/>
  <c r="R1959" i="2"/>
  <c r="R2185" i="2"/>
  <c r="BK129" i="3"/>
  <c r="J129" i="3" s="1"/>
  <c r="J100" i="3" s="1"/>
  <c r="BK163" i="3"/>
  <c r="J163" i="3"/>
  <c r="J101" i="3" s="1"/>
  <c r="T163" i="3"/>
  <c r="P197" i="3"/>
  <c r="T134" i="4"/>
  <c r="R163" i="4"/>
  <c r="BK186" i="4"/>
  <c r="J186" i="4" s="1"/>
  <c r="J107" i="4" s="1"/>
  <c r="BK243" i="4"/>
  <c r="J243" i="4"/>
  <c r="J108" i="4" s="1"/>
  <c r="T243" i="4"/>
  <c r="R347" i="4"/>
  <c r="BK192" i="6"/>
  <c r="J192" i="6" s="1"/>
  <c r="J103" i="6" s="1"/>
  <c r="T126" i="7"/>
  <c r="T125" i="7"/>
  <c r="T124" i="7" s="1"/>
  <c r="P169" i="7"/>
  <c r="BK186" i="2"/>
  <c r="J186" i="2"/>
  <c r="J101" i="2" s="1"/>
  <c r="P186" i="2"/>
  <c r="T186" i="2"/>
  <c r="BK342" i="2"/>
  <c r="J342" i="2" s="1"/>
  <c r="J103" i="2" s="1"/>
  <c r="T342" i="2"/>
  <c r="T652" i="2"/>
  <c r="BK820" i="2"/>
  <c r="J820" i="2"/>
  <c r="J110" i="2" s="1"/>
  <c r="R872" i="2"/>
  <c r="T951" i="2"/>
  <c r="P1021" i="2"/>
  <c r="T1021" i="2"/>
  <c r="P1086" i="2"/>
  <c r="R1086" i="2"/>
  <c r="BK1142" i="2"/>
  <c r="J1142" i="2" s="1"/>
  <c r="J115" i="2" s="1"/>
  <c r="R1142" i="2"/>
  <c r="BK1151" i="2"/>
  <c r="J1151" i="2" s="1"/>
  <c r="J116" i="2" s="1"/>
  <c r="P1151" i="2"/>
  <c r="T1151" i="2"/>
  <c r="P1512" i="2"/>
  <c r="P1540" i="2"/>
  <c r="R1540" i="2"/>
  <c r="BK1663" i="2"/>
  <c r="J1663" i="2" s="1"/>
  <c r="J122" i="2" s="1"/>
  <c r="T1663" i="2"/>
  <c r="P1808" i="2"/>
  <c r="P1959" i="2"/>
  <c r="P2185" i="2"/>
  <c r="R129" i="3"/>
  <c r="R163" i="3"/>
  <c r="R197" i="3"/>
  <c r="T150" i="4"/>
  <c r="BK163" i="4"/>
  <c r="J163" i="4"/>
  <c r="J103" i="4" s="1"/>
  <c r="P174" i="4"/>
  <c r="T174" i="4"/>
  <c r="T173" i="4"/>
  <c r="P265" i="4"/>
  <c r="BK347" i="4"/>
  <c r="J347" i="4" s="1"/>
  <c r="J110" i="4" s="1"/>
  <c r="BK128" i="5"/>
  <c r="J128" i="5"/>
  <c r="J100" i="5" s="1"/>
  <c r="P150" i="5"/>
  <c r="R130" i="6"/>
  <c r="R129" i="6"/>
  <c r="R128" i="6" s="1"/>
  <c r="R192" i="6"/>
  <c r="R126" i="7"/>
  <c r="R169" i="7"/>
  <c r="E85" i="2"/>
  <c r="F94" i="2"/>
  <c r="BF162" i="2"/>
  <c r="BF168" i="2"/>
  <c r="BF198" i="2"/>
  <c r="BF204" i="2"/>
  <c r="BF213" i="2"/>
  <c r="BF220" i="2"/>
  <c r="BF278" i="2"/>
  <c r="BF306" i="2"/>
  <c r="BF331" i="2"/>
  <c r="BF346" i="2"/>
  <c r="BF348" i="2"/>
  <c r="BF367" i="2"/>
  <c r="BF529" i="2"/>
  <c r="BF562" i="2"/>
  <c r="BF656" i="2"/>
  <c r="BF672" i="2"/>
  <c r="BF694" i="2"/>
  <c r="BF700" i="2"/>
  <c r="BF726" i="2"/>
  <c r="BF738" i="2"/>
  <c r="BF750" i="2"/>
  <c r="BF780" i="2"/>
  <c r="BF791" i="2"/>
  <c r="BF895" i="2"/>
  <c r="BF934" i="2"/>
  <c r="BF964" i="2"/>
  <c r="BF986" i="2"/>
  <c r="BF1007" i="2"/>
  <c r="BF1013" i="2"/>
  <c r="BF1016" i="2"/>
  <c r="BF1030" i="2"/>
  <c r="BF1102" i="2"/>
  <c r="BF1111" i="2"/>
  <c r="BF1146" i="2"/>
  <c r="BF1188" i="2"/>
  <c r="BF1252" i="2"/>
  <c r="BF1260" i="2"/>
  <c r="BF1278" i="2"/>
  <c r="BF1284" i="2"/>
  <c r="BF1307" i="2"/>
  <c r="BF1310" i="2"/>
  <c r="BF1322" i="2"/>
  <c r="BF1391" i="2"/>
  <c r="BF1409" i="2"/>
  <c r="BF1439" i="2"/>
  <c r="BF1448" i="2"/>
  <c r="BF1473" i="2"/>
  <c r="BF1492" i="2"/>
  <c r="BF1498" i="2"/>
  <c r="BF1501" i="2"/>
  <c r="BF1519" i="2"/>
  <c r="BF1582" i="2"/>
  <c r="BF1605" i="2"/>
  <c r="BF1612" i="2"/>
  <c r="BF1640" i="2"/>
  <c r="BF1673" i="2"/>
  <c r="BF1696" i="2"/>
  <c r="BF1749" i="2"/>
  <c r="BF1791" i="2"/>
  <c r="BF1803" i="2"/>
  <c r="BF1816" i="2"/>
  <c r="BF1874" i="2"/>
  <c r="BF1957" i="2"/>
  <c r="BF1986" i="2"/>
  <c r="BF1999" i="2"/>
  <c r="BF2002" i="2"/>
  <c r="BF2011" i="2"/>
  <c r="BF2036" i="2"/>
  <c r="BF2065" i="2"/>
  <c r="BF2072" i="2"/>
  <c r="BF2095" i="2"/>
  <c r="BF2120" i="2"/>
  <c r="BF2138" i="2"/>
  <c r="BF2141" i="2"/>
  <c r="BF2162" i="2"/>
  <c r="BF2179" i="2"/>
  <c r="BF2192" i="2"/>
  <c r="BF2244" i="2"/>
  <c r="BF2287" i="2"/>
  <c r="J91" i="3"/>
  <c r="F94" i="3"/>
  <c r="BF160" i="3"/>
  <c r="BF167" i="3"/>
  <c r="BF180" i="3"/>
  <c r="BF198" i="3"/>
  <c r="BK193" i="3"/>
  <c r="J193" i="3" s="1"/>
  <c r="J103" i="3" s="1"/>
  <c r="BK203" i="3"/>
  <c r="J203" i="3"/>
  <c r="J105" i="3" s="1"/>
  <c r="E120" i="4"/>
  <c r="BF135" i="4"/>
  <c r="BF187" i="4"/>
  <c r="BF196" i="4"/>
  <c r="BF205" i="4"/>
  <c r="BF223" i="4"/>
  <c r="BF232" i="4"/>
  <c r="BF269" i="4"/>
  <c r="BF296" i="4"/>
  <c r="BF311" i="4"/>
  <c r="BF314" i="4"/>
  <c r="BF323" i="4"/>
  <c r="BF335" i="4"/>
  <c r="BF372" i="4"/>
  <c r="BF378" i="4"/>
  <c r="BF387" i="4"/>
  <c r="BK170" i="4"/>
  <c r="J170" i="4" s="1"/>
  <c r="J104" i="4" s="1"/>
  <c r="BF129" i="5"/>
  <c r="BF147" i="5"/>
  <c r="BF152" i="6"/>
  <c r="J91" i="2"/>
  <c r="BF157" i="2"/>
  <c r="BF174" i="2"/>
  <c r="BF183" i="2"/>
  <c r="BF187" i="2"/>
  <c r="BF210" i="2"/>
  <c r="BF248" i="2"/>
  <c r="BF275" i="2"/>
  <c r="BF281" i="2"/>
  <c r="BF290" i="2"/>
  <c r="BF295" i="2"/>
  <c r="BF298" i="2"/>
  <c r="BF374" i="2"/>
  <c r="BF377" i="2"/>
  <c r="BF379" i="2"/>
  <c r="BF395" i="2"/>
  <c r="BF398" i="2"/>
  <c r="BF423" i="2"/>
  <c r="BF440" i="2"/>
  <c r="BF450" i="2"/>
  <c r="BF483" i="2"/>
  <c r="BF565" i="2"/>
  <c r="BF593" i="2"/>
  <c r="BF639" i="2"/>
  <c r="BF642" i="2"/>
  <c r="BF650" i="2"/>
  <c r="BF667" i="2"/>
  <c r="BF703" i="2"/>
  <c r="BF777" i="2"/>
  <c r="BF797" i="2"/>
  <c r="BF806" i="2"/>
  <c r="BF809" i="2"/>
  <c r="BF821" i="2"/>
  <c r="BF824" i="2"/>
  <c r="BF830" i="2"/>
  <c r="BF854" i="2"/>
  <c r="BF858" i="2"/>
  <c r="BF873" i="2"/>
  <c r="BF922" i="2"/>
  <c r="BF925" i="2"/>
  <c r="BF940" i="2"/>
  <c r="BF943" i="2"/>
  <c r="BF955" i="2"/>
  <c r="BF975" i="2"/>
  <c r="BF980" i="2"/>
  <c r="BF1022" i="2"/>
  <c r="BF1041" i="2"/>
  <c r="BF1044" i="2"/>
  <c r="BF1075" i="2"/>
  <c r="BF1114" i="2"/>
  <c r="BF1134" i="2"/>
  <c r="BF1140" i="2"/>
  <c r="BF1158" i="2"/>
  <c r="BF1164" i="2"/>
  <c r="BF1195" i="2"/>
  <c r="BF1224" i="2"/>
  <c r="BF1229" i="2"/>
  <c r="BF1272" i="2"/>
  <c r="BF1281" i="2"/>
  <c r="BF1287" i="2"/>
  <c r="BF1298" i="2"/>
  <c r="BF1325" i="2"/>
  <c r="BF1340" i="2"/>
  <c r="BF1346" i="2"/>
  <c r="BF1349" i="2"/>
  <c r="BF1370" i="2"/>
  <c r="BF1376" i="2"/>
  <c r="BF1445" i="2"/>
  <c r="BF1451" i="2"/>
  <c r="BF1460" i="2"/>
  <c r="BF1483" i="2"/>
  <c r="BF1486" i="2"/>
  <c r="BF1495" i="2"/>
  <c r="BF1504" i="2"/>
  <c r="BF1550" i="2"/>
  <c r="BF1559" i="2"/>
  <c r="BF1567" i="2"/>
  <c r="BF1630" i="2"/>
  <c r="BF1661" i="2"/>
  <c r="BF1670" i="2"/>
  <c r="BF1690" i="2"/>
  <c r="BF1693" i="2"/>
  <c r="BF1705" i="2"/>
  <c r="BF1725" i="2"/>
  <c r="BF1740" i="2"/>
  <c r="BF1752" i="2"/>
  <c r="BF1761" i="2"/>
  <c r="BF1784" i="2"/>
  <c r="BF1788" i="2"/>
  <c r="BF1794" i="2"/>
  <c r="BF1825" i="2"/>
  <c r="BF1853" i="2"/>
  <c r="BF1890" i="2"/>
  <c r="BF1899" i="2"/>
  <c r="BF1932" i="2"/>
  <c r="BF1960" i="2"/>
  <c r="BF2005" i="2"/>
  <c r="BF2008" i="2"/>
  <c r="BF2024" i="2"/>
  <c r="BF2135" i="2"/>
  <c r="BF2149" i="2"/>
  <c r="BF2165" i="2"/>
  <c r="BF2173" i="2"/>
  <c r="BF2176" i="2"/>
  <c r="BF2189" i="2"/>
  <c r="BF2198" i="2"/>
  <c r="BF2292" i="2"/>
  <c r="BK2175" i="2"/>
  <c r="J2175" i="2"/>
  <c r="J128" i="2" s="1"/>
  <c r="E85" i="3"/>
  <c r="BF141" i="3"/>
  <c r="BF150" i="3"/>
  <c r="BF154" i="3"/>
  <c r="BF177" i="3"/>
  <c r="BF194" i="3"/>
  <c r="J126" i="4"/>
  <c r="BF147" i="4"/>
  <c r="BF154" i="4"/>
  <c r="BF190" i="4"/>
  <c r="BF211" i="4"/>
  <c r="BF241" i="4"/>
  <c r="BF256" i="4"/>
  <c r="BF275" i="4"/>
  <c r="BF305" i="4"/>
  <c r="BF308" i="4"/>
  <c r="BF317" i="4"/>
  <c r="BF381" i="4"/>
  <c r="BF393" i="4"/>
  <c r="BF141" i="5"/>
  <c r="BF161" i="5"/>
  <c r="F94" i="6"/>
  <c r="BF155" i="6"/>
  <c r="BF162" i="6"/>
  <c r="BF177" i="6"/>
  <c r="BF181" i="6"/>
  <c r="BF189" i="6"/>
  <c r="BF206" i="6"/>
  <c r="BK209" i="6"/>
  <c r="J209" i="6" s="1"/>
  <c r="J104" i="6" s="1"/>
  <c r="BK213" i="6"/>
  <c r="J213" i="6"/>
  <c r="J106" i="6" s="1"/>
  <c r="E112" i="7"/>
  <c r="F121" i="7"/>
  <c r="BF136" i="7"/>
  <c r="BF148" i="7"/>
  <c r="BF154" i="7"/>
  <c r="BF160" i="7"/>
  <c r="BF260" i="2"/>
  <c r="BF284" i="2"/>
  <c r="BF351" i="2"/>
  <c r="BF358" i="2"/>
  <c r="BF369" i="2"/>
  <c r="BF382" i="2"/>
  <c r="BF384" i="2"/>
  <c r="BF392" i="2"/>
  <c r="BF403" i="2"/>
  <c r="BF542" i="2"/>
  <c r="BF548" i="2"/>
  <c r="BF557" i="2"/>
  <c r="BF577" i="2"/>
  <c r="BF601" i="2"/>
  <c r="BF625" i="2"/>
  <c r="BF636" i="2"/>
  <c r="BF653" i="2"/>
  <c r="BF678" i="2"/>
  <c r="BF681" i="2"/>
  <c r="BF697" i="2"/>
  <c r="BF764" i="2"/>
  <c r="BF773" i="2"/>
  <c r="BF784" i="2"/>
  <c r="BF818" i="2"/>
  <c r="BF827" i="2"/>
  <c r="BF839" i="2"/>
  <c r="BF848" i="2"/>
  <c r="BF851" i="2"/>
  <c r="BF878" i="2"/>
  <c r="BF882" i="2"/>
  <c r="BF928" i="2"/>
  <c r="BF946" i="2"/>
  <c r="BF958" i="2"/>
  <c r="BF961" i="2"/>
  <c r="BF967" i="2"/>
  <c r="BF1002" i="2"/>
  <c r="BF1019" i="2"/>
  <c r="BF1049" i="2"/>
  <c r="BF1060" i="2"/>
  <c r="BF1069" i="2"/>
  <c r="BF1081" i="2"/>
  <c r="BF1087" i="2"/>
  <c r="BF1090" i="2"/>
  <c r="BF1143" i="2"/>
  <c r="BF1172" i="2"/>
  <c r="BF1217" i="2"/>
  <c r="BF144" i="3"/>
  <c r="BF147" i="3"/>
  <c r="BF157" i="3"/>
  <c r="BF204" i="3"/>
  <c r="F129" i="4"/>
  <c r="BF141" i="4"/>
  <c r="BF160" i="4"/>
  <c r="BF171" i="4"/>
  <c r="BF202" i="4"/>
  <c r="BF214" i="4"/>
  <c r="BF226" i="4"/>
  <c r="BF229" i="4"/>
  <c r="BF253" i="4"/>
  <c r="BF284" i="4"/>
  <c r="BF287" i="4"/>
  <c r="BF290" i="4"/>
  <c r="BF299" i="4"/>
  <c r="BF320" i="4"/>
  <c r="BF326" i="4"/>
  <c r="BF344" i="4"/>
  <c r="BF348" i="4"/>
  <c r="BF363" i="4"/>
  <c r="J120" i="5"/>
  <c r="BF138" i="5"/>
  <c r="BF159" i="5"/>
  <c r="BF165" i="5"/>
  <c r="E85" i="6"/>
  <c r="J122" i="6"/>
  <c r="BF136" i="6"/>
  <c r="BF168" i="6"/>
  <c r="BF171" i="6"/>
  <c r="BF202" i="6"/>
  <c r="BF130" i="7"/>
  <c r="BF133" i="7"/>
  <c r="BF163" i="7"/>
  <c r="BF173" i="7"/>
  <c r="BF181" i="7"/>
  <c r="BF154" i="2"/>
  <c r="BF171" i="2"/>
  <c r="BF190" i="2"/>
  <c r="BF1352" i="2"/>
  <c r="BF1355" i="2"/>
  <c r="BF1361" i="2"/>
  <c r="BF1379" i="2"/>
  <c r="BF1385" i="2"/>
  <c r="BF1394" i="2"/>
  <c r="BF1400" i="2"/>
  <c r="BF1406" i="2"/>
  <c r="BF1415" i="2"/>
  <c r="BF1418" i="2"/>
  <c r="BF1421" i="2"/>
  <c r="BF1427" i="2"/>
  <c r="BF1436" i="2"/>
  <c r="BF1463" i="2"/>
  <c r="BF1510" i="2"/>
  <c r="BF1513" i="2"/>
  <c r="BF1544" i="2"/>
  <c r="BF1553" i="2"/>
  <c r="BF1556" i="2"/>
  <c r="BF1585" i="2"/>
  <c r="BF1588" i="2"/>
  <c r="BF1627" i="2"/>
  <c r="BF1667" i="2"/>
  <c r="BF1679" i="2"/>
  <c r="BF1684" i="2"/>
  <c r="BF1699" i="2"/>
  <c r="BF1702" i="2"/>
  <c r="BF1707" i="2"/>
  <c r="BF1710" i="2"/>
  <c r="BF1730" i="2"/>
  <c r="BF1746" i="2"/>
  <c r="BF1758" i="2"/>
  <c r="BF1773" i="2"/>
  <c r="BF1778" i="2"/>
  <c r="BF1800" i="2"/>
  <c r="BF1809" i="2"/>
  <c r="BF1831" i="2"/>
  <c r="BF1843" i="2"/>
  <c r="BF1848" i="2"/>
  <c r="BF1877" i="2"/>
  <c r="BF130" i="3"/>
  <c r="BF174" i="3"/>
  <c r="BF183" i="3"/>
  <c r="BF157" i="4"/>
  <c r="BF164" i="4"/>
  <c r="BF167" i="4"/>
  <c r="BF181" i="4"/>
  <c r="BF184" i="4"/>
  <c r="BF220" i="4"/>
  <c r="BF266" i="4"/>
  <c r="BF281" i="4"/>
  <c r="BF338" i="4"/>
  <c r="BF341" i="4"/>
  <c r="BF390" i="4"/>
  <c r="E85" i="5"/>
  <c r="F94" i="5"/>
  <c r="BF132" i="5"/>
  <c r="BF144" i="5"/>
  <c r="BF154" i="5"/>
  <c r="BF157" i="5"/>
  <c r="BF131" i="6"/>
  <c r="BF165" i="6"/>
  <c r="BF199" i="6"/>
  <c r="J118" i="7"/>
  <c r="BF166" i="7"/>
  <c r="BF170" i="7"/>
  <c r="BF187" i="7"/>
  <c r="BF193" i="7"/>
  <c r="BF199" i="7"/>
  <c r="BF206" i="7"/>
  <c r="F122" i="8"/>
  <c r="BF140" i="8"/>
  <c r="BF144" i="8"/>
  <c r="BF147" i="8"/>
  <c r="BK143" i="8"/>
  <c r="J143" i="8" s="1"/>
  <c r="J102" i="8" s="1"/>
  <c r="BK146" i="8"/>
  <c r="J146" i="8"/>
  <c r="J103" i="8" s="1"/>
  <c r="BF207" i="2"/>
  <c r="BF227" i="2"/>
  <c r="BF237" i="2"/>
  <c r="BF246" i="2"/>
  <c r="BF270" i="2"/>
  <c r="BF301" i="2"/>
  <c r="BF361" i="2"/>
  <c r="BF372" i="2"/>
  <c r="BF387" i="2"/>
  <c r="BF406" i="2"/>
  <c r="BF435" i="2"/>
  <c r="BF545" i="2"/>
  <c r="BF568" i="2"/>
  <c r="BF584" i="2"/>
  <c r="BF597" i="2"/>
  <c r="BF631" i="2"/>
  <c r="BF647" i="2"/>
  <c r="BF659" i="2"/>
  <c r="BF662" i="2"/>
  <c r="BF706" i="2"/>
  <c r="BF720" i="2"/>
  <c r="BF735" i="2"/>
  <c r="BF769" i="2"/>
  <c r="BF775" i="2"/>
  <c r="BF794" i="2"/>
  <c r="BF800" i="2"/>
  <c r="BF815" i="2"/>
  <c r="BF833" i="2"/>
  <c r="BF845" i="2"/>
  <c r="BF862" i="2"/>
  <c r="BF870" i="2"/>
  <c r="BF888" i="2"/>
  <c r="BF891" i="2"/>
  <c r="BF952" i="2"/>
  <c r="BF970" i="2"/>
  <c r="BF989" i="2"/>
  <c r="BF994" i="2"/>
  <c r="BF1025" i="2"/>
  <c r="BF1035" i="2"/>
  <c r="BF1057" i="2"/>
  <c r="BF1063" i="2"/>
  <c r="BF1072" i="2"/>
  <c r="BF1096" i="2"/>
  <c r="BF1117" i="2"/>
  <c r="BF1120" i="2"/>
  <c r="BF1126" i="2"/>
  <c r="BF1161" i="2"/>
  <c r="BF1202" i="2"/>
  <c r="BF1209" i="2"/>
  <c r="BF1212" i="2"/>
  <c r="BF1235" i="2"/>
  <c r="BF1241" i="2"/>
  <c r="BF1266" i="2"/>
  <c r="BF1290" i="2"/>
  <c r="BF1301" i="2"/>
  <c r="BF1304" i="2"/>
  <c r="BF1313" i="2"/>
  <c r="BF1316" i="2"/>
  <c r="BF1328" i="2"/>
  <c r="BF1334" i="2"/>
  <c r="BF1358" i="2"/>
  <c r="BF1364" i="2"/>
  <c r="BF1373" i="2"/>
  <c r="BF1382" i="2"/>
  <c r="BF1388" i="2"/>
  <c r="BF1397" i="2"/>
  <c r="BF1403" i="2"/>
  <c r="BF1430" i="2"/>
  <c r="BF1433" i="2"/>
  <c r="BF1454" i="2"/>
  <c r="BF1457" i="2"/>
  <c r="BF1468" i="2"/>
  <c r="BF1489" i="2"/>
  <c r="BF1564" i="2"/>
  <c r="BF1570" i="2"/>
  <c r="BF1576" i="2"/>
  <c r="BF1646" i="2"/>
  <c r="BF1676" i="2"/>
  <c r="BF1715" i="2"/>
  <c r="BF1735" i="2"/>
  <c r="BF1755" i="2"/>
  <c r="BF1767" i="2"/>
  <c r="BF1781" i="2"/>
  <c r="BF1797" i="2"/>
  <c r="BF1806" i="2"/>
  <c r="BF1812" i="2"/>
  <c r="BF1856" i="2"/>
  <c r="BF1893" i="2"/>
  <c r="BF1918" i="2"/>
  <c r="BF2027" i="2"/>
  <c r="BF2030" i="2"/>
  <c r="BF2039" i="2"/>
  <c r="BF2083" i="2"/>
  <c r="BF2098" i="2"/>
  <c r="BF2104" i="2"/>
  <c r="BF133" i="3"/>
  <c r="BF138" i="3"/>
  <c r="BF170" i="3"/>
  <c r="BF138" i="4"/>
  <c r="BF193" i="4"/>
  <c r="BF217" i="4"/>
  <c r="BF238" i="4"/>
  <c r="BF244" i="4"/>
  <c r="BF247" i="4"/>
  <c r="BF259" i="4"/>
  <c r="BF262" i="4"/>
  <c r="BF272" i="4"/>
  <c r="BF293" i="4"/>
  <c r="BF302" i="4"/>
  <c r="BF332" i="4"/>
  <c r="BF369" i="4"/>
  <c r="BF375" i="4"/>
  <c r="BF384" i="4"/>
  <c r="BK159" i="4"/>
  <c r="J159" i="4"/>
  <c r="J102" i="4" s="1"/>
  <c r="BF151" i="5"/>
  <c r="BF169" i="5"/>
  <c r="BF174" i="6"/>
  <c r="BF186" i="6"/>
  <c r="BF193" i="6"/>
  <c r="BF204" i="6"/>
  <c r="BF210" i="6"/>
  <c r="BF214" i="6"/>
  <c r="BK180" i="6"/>
  <c r="J180" i="6" s="1"/>
  <c r="J101" i="6" s="1"/>
  <c r="BF139" i="7"/>
  <c r="BF145" i="7"/>
  <c r="BF151" i="7"/>
  <c r="BF157" i="7"/>
  <c r="BF175" i="7"/>
  <c r="BF184" i="7"/>
  <c r="BF196" i="7"/>
  <c r="BK205" i="7"/>
  <c r="J205" i="7" s="1"/>
  <c r="J102" i="7" s="1"/>
  <c r="E85" i="8"/>
  <c r="J91" i="8"/>
  <c r="BF131" i="8"/>
  <c r="BF177" i="2"/>
  <c r="BF180" i="2"/>
  <c r="BF193" i="2"/>
  <c r="BF201" i="2"/>
  <c r="BF217" i="2"/>
  <c r="BF223" i="2"/>
  <c r="BF232" i="2"/>
  <c r="BF287" i="2"/>
  <c r="BF336" i="2"/>
  <c r="BF343" i="2"/>
  <c r="BF353" i="2"/>
  <c r="BF355" i="2"/>
  <c r="BF364" i="2"/>
  <c r="BF411" i="2"/>
  <c r="BF516" i="2"/>
  <c r="BF554" i="2"/>
  <c r="BF571" i="2"/>
  <c r="BF590" i="2"/>
  <c r="BF606" i="2"/>
  <c r="BF611" i="2"/>
  <c r="BF617" i="2"/>
  <c r="BF620" i="2"/>
  <c r="BF675" i="2"/>
  <c r="BF691" i="2"/>
  <c r="BF709" i="2"/>
  <c r="BF712" i="2"/>
  <c r="BF715" i="2"/>
  <c r="BF729" i="2"/>
  <c r="BF732" i="2"/>
  <c r="BF741" i="2"/>
  <c r="BF788" i="2"/>
  <c r="BF803" i="2"/>
  <c r="BF812" i="2"/>
  <c r="BF836" i="2"/>
  <c r="BF842" i="2"/>
  <c r="BF866" i="2"/>
  <c r="BF949" i="2"/>
  <c r="BF983" i="2"/>
  <c r="BF997" i="2"/>
  <c r="BF1010" i="2"/>
  <c r="BF1038" i="2"/>
  <c r="BF1054" i="2"/>
  <c r="BF1066" i="2"/>
  <c r="BF1078" i="2"/>
  <c r="BF1084" i="2"/>
  <c r="BF1093" i="2"/>
  <c r="BF1105" i="2"/>
  <c r="BF1149" i="2"/>
  <c r="BF1152" i="2"/>
  <c r="BF1155" i="2"/>
  <c r="BF1167" i="2"/>
  <c r="BF1175" i="2"/>
  <c r="BF1182" i="2"/>
  <c r="BF1238" i="2"/>
  <c r="BF1246" i="2"/>
  <c r="BF1255" i="2"/>
  <c r="BF1269" i="2"/>
  <c r="BF1275" i="2"/>
  <c r="BF1293" i="2"/>
  <c r="BF1319" i="2"/>
  <c r="BF1331" i="2"/>
  <c r="BF1337" i="2"/>
  <c r="BF1343" i="2"/>
  <c r="BF1367" i="2"/>
  <c r="BF1412" i="2"/>
  <c r="BF1424" i="2"/>
  <c r="BF1442" i="2"/>
  <c r="BF1478" i="2"/>
  <c r="BF1507" i="2"/>
  <c r="BF1516" i="2"/>
  <c r="BF1522" i="2"/>
  <c r="BF1538" i="2"/>
  <c r="BF1541" i="2"/>
  <c r="BF1547" i="2"/>
  <c r="BF1562" i="2"/>
  <c r="BF1579" i="2"/>
  <c r="BF1591" i="2"/>
  <c r="BF1594" i="2"/>
  <c r="BF1637" i="2"/>
  <c r="BF1664" i="2"/>
  <c r="BF1687" i="2"/>
  <c r="BF1720" i="2"/>
  <c r="BF1743" i="2"/>
  <c r="BF1764" i="2"/>
  <c r="BF1770" i="2"/>
  <c r="BF1786" i="2"/>
  <c r="BF1819" i="2"/>
  <c r="BF1822" i="2"/>
  <c r="BF1973" i="2"/>
  <c r="BF2049" i="2"/>
  <c r="BF2052" i="2"/>
  <c r="BF2101" i="2"/>
  <c r="BF2117" i="2"/>
  <c r="BF2129" i="2"/>
  <c r="BF2143" i="2"/>
  <c r="BF2170" i="2"/>
  <c r="BF2186" i="2"/>
  <c r="BF2195" i="2"/>
  <c r="BK783" i="2"/>
  <c r="J783" i="2"/>
  <c r="J107" i="2"/>
  <c r="BF164" i="3"/>
  <c r="BF188" i="3"/>
  <c r="BF191" i="3"/>
  <c r="BF201" i="3"/>
  <c r="BF144" i="4"/>
  <c r="BF151" i="4"/>
  <c r="BF175" i="4"/>
  <c r="BF178" i="4"/>
  <c r="BF199" i="4"/>
  <c r="BF208" i="4"/>
  <c r="BF235" i="4"/>
  <c r="BF250" i="4"/>
  <c r="BF278" i="4"/>
  <c r="BF329" i="4"/>
  <c r="BF351" i="4"/>
  <c r="BF354" i="4"/>
  <c r="BF357" i="4"/>
  <c r="BF360" i="4"/>
  <c r="BF366" i="4"/>
  <c r="BF135" i="5"/>
  <c r="BK164" i="5"/>
  <c r="J164" i="5"/>
  <c r="J102" i="5"/>
  <c r="BK168" i="5"/>
  <c r="BK167" i="5" s="1"/>
  <c r="J167" i="5" s="1"/>
  <c r="J103" i="5" s="1"/>
  <c r="BF139" i="6"/>
  <c r="BF144" i="6"/>
  <c r="BF147" i="6"/>
  <c r="BF196" i="6"/>
  <c r="BF127" i="7"/>
  <c r="BF142" i="7"/>
  <c r="BF178" i="7"/>
  <c r="BF190" i="7"/>
  <c r="BF202" i="7"/>
  <c r="BF128" i="8"/>
  <c r="BF134" i="8"/>
  <c r="BF138" i="8"/>
  <c r="F37" i="2"/>
  <c r="BB96" i="1" s="1"/>
  <c r="F37" i="6"/>
  <c r="BB100" i="1"/>
  <c r="J35" i="2"/>
  <c r="AV96" i="1" s="1"/>
  <c r="F39" i="6"/>
  <c r="BD100" i="1"/>
  <c r="F35" i="8"/>
  <c r="AZ102" i="1" s="1"/>
  <c r="F35" i="5"/>
  <c r="AZ99" i="1"/>
  <c r="F39" i="5"/>
  <c r="BD99" i="1" s="1"/>
  <c r="F35" i="2"/>
  <c r="AZ96" i="1" s="1"/>
  <c r="F37" i="7"/>
  <c r="BB101" i="1" s="1"/>
  <c r="F38" i="3"/>
  <c r="BC97" i="1"/>
  <c r="F37" i="3"/>
  <c r="BB97" i="1" s="1"/>
  <c r="F35" i="6"/>
  <c r="AZ100" i="1"/>
  <c r="F37" i="8"/>
  <c r="BB102" i="1" s="1"/>
  <c r="J35" i="5"/>
  <c r="AV99" i="1"/>
  <c r="F39" i="2"/>
  <c r="BD96" i="1" s="1"/>
  <c r="J35" i="8"/>
  <c r="AV102" i="1"/>
  <c r="F39" i="4"/>
  <c r="BD98" i="1" s="1"/>
  <c r="F38" i="8"/>
  <c r="BC102" i="1" s="1"/>
  <c r="F38" i="4"/>
  <c r="BC98" i="1" s="1"/>
  <c r="J35" i="4"/>
  <c r="AV98" i="1" s="1"/>
  <c r="F37" i="5"/>
  <c r="BB99" i="1" s="1"/>
  <c r="F35" i="7"/>
  <c r="AZ101" i="1" s="1"/>
  <c r="F38" i="5"/>
  <c r="BC99" i="1" s="1"/>
  <c r="F38" i="7"/>
  <c r="BC101" i="1" s="1"/>
  <c r="F39" i="8"/>
  <c r="BD102" i="1" s="1"/>
  <c r="F35" i="3"/>
  <c r="AZ97" i="1" s="1"/>
  <c r="F37" i="4"/>
  <c r="BB98" i="1" s="1"/>
  <c r="F39" i="3"/>
  <c r="BD97" i="1" s="1"/>
  <c r="F35" i="4"/>
  <c r="AZ98" i="1" s="1"/>
  <c r="J35" i="6"/>
  <c r="AV100" i="1" s="1"/>
  <c r="J35" i="7"/>
  <c r="AV101" i="1" s="1"/>
  <c r="F38" i="6"/>
  <c r="BC100" i="1" s="1"/>
  <c r="J35" i="3"/>
  <c r="AV97" i="1" s="1"/>
  <c r="F39" i="7"/>
  <c r="BD101" i="1" s="1"/>
  <c r="F38" i="2"/>
  <c r="BC96" i="1" s="1"/>
  <c r="AS94" i="1"/>
  <c r="T133" i="4" l="1"/>
  <c r="T132" i="4" s="1"/>
  <c r="R126" i="8"/>
  <c r="R125" i="8" s="1"/>
  <c r="R133" i="4"/>
  <c r="P133" i="4"/>
  <c r="P127" i="5"/>
  <c r="P126" i="5" s="1"/>
  <c r="AU99" i="1" s="1"/>
  <c r="R125" i="7"/>
  <c r="R124" i="7"/>
  <c r="T126" i="8"/>
  <c r="T125" i="8" s="1"/>
  <c r="P126" i="8"/>
  <c r="P125" i="8"/>
  <c r="AU102" i="1" s="1"/>
  <c r="P786" i="2"/>
  <c r="P128" i="3"/>
  <c r="P127" i="3"/>
  <c r="AU97" i="1" s="1"/>
  <c r="T786" i="2"/>
  <c r="R127" i="5"/>
  <c r="R126" i="5"/>
  <c r="R786" i="2"/>
  <c r="R152" i="2"/>
  <c r="BK133" i="4"/>
  <c r="J133" i="4"/>
  <c r="J99" i="4" s="1"/>
  <c r="R128" i="3"/>
  <c r="R127" i="3" s="1"/>
  <c r="P152" i="2"/>
  <c r="P151" i="2" s="1"/>
  <c r="AU96" i="1" s="1"/>
  <c r="BK129" i="6"/>
  <c r="J129" i="6"/>
  <c r="J99" i="6" s="1"/>
  <c r="R173" i="4"/>
  <c r="T128" i="3"/>
  <c r="T127" i="3"/>
  <c r="T152" i="2"/>
  <c r="T151" i="2"/>
  <c r="P173" i="4"/>
  <c r="P125" i="7"/>
  <c r="P124" i="7" s="1"/>
  <c r="AU101" i="1" s="1"/>
  <c r="J130" i="6"/>
  <c r="J100" i="6"/>
  <c r="BK212" i="6"/>
  <c r="J212" i="6"/>
  <c r="J105" i="6" s="1"/>
  <c r="BK786" i="2"/>
  <c r="J786" i="2" s="1"/>
  <c r="J108" i="2" s="1"/>
  <c r="J134" i="4"/>
  <c r="J100" i="4"/>
  <c r="BK173" i="4"/>
  <c r="J173" i="4"/>
  <c r="J105" i="4" s="1"/>
  <c r="BK152" i="2"/>
  <c r="J152" i="2" s="1"/>
  <c r="J99" i="2" s="1"/>
  <c r="BK128" i="3"/>
  <c r="J128" i="3"/>
  <c r="J99" i="3" s="1"/>
  <c r="BK127" i="5"/>
  <c r="J127" i="5" s="1"/>
  <c r="J99" i="5" s="1"/>
  <c r="J168" i="5"/>
  <c r="J104" i="5"/>
  <c r="BK126" i="8"/>
  <c r="BK125" i="8"/>
  <c r="J125" i="8" s="1"/>
  <c r="J98" i="8" s="1"/>
  <c r="BK125" i="7"/>
  <c r="J125" i="7"/>
  <c r="J99" i="7" s="1"/>
  <c r="J36" i="3"/>
  <c r="AW97" i="1" s="1"/>
  <c r="AT97" i="1" s="1"/>
  <c r="J36" i="7"/>
  <c r="AW101" i="1"/>
  <c r="AT101" i="1" s="1"/>
  <c r="F36" i="7"/>
  <c r="BA101" i="1" s="1"/>
  <c r="BD95" i="1"/>
  <c r="BD94" i="1" s="1"/>
  <c r="W33" i="1" s="1"/>
  <c r="J36" i="6"/>
  <c r="AW100" i="1"/>
  <c r="AT100" i="1" s="1"/>
  <c r="F36" i="8"/>
  <c r="BA102" i="1" s="1"/>
  <c r="J36" i="5"/>
  <c r="AW99" i="1" s="1"/>
  <c r="AT99" i="1" s="1"/>
  <c r="F36" i="6"/>
  <c r="BA100" i="1"/>
  <c r="J36" i="8"/>
  <c r="AW102" i="1"/>
  <c r="AT102" i="1" s="1"/>
  <c r="AZ95" i="1"/>
  <c r="AV95" i="1" s="1"/>
  <c r="J36" i="4"/>
  <c r="AW98" i="1" s="1"/>
  <c r="AT98" i="1" s="1"/>
  <c r="BC95" i="1"/>
  <c r="AY95" i="1"/>
  <c r="BB95" i="1"/>
  <c r="BB94" i="1"/>
  <c r="AX94" i="1" s="1"/>
  <c r="F36" i="2"/>
  <c r="BA96" i="1" s="1"/>
  <c r="J36" i="2"/>
  <c r="AW96" i="1" s="1"/>
  <c r="AT96" i="1" s="1"/>
  <c r="F36" i="5"/>
  <c r="BA99" i="1"/>
  <c r="F36" i="3"/>
  <c r="BA97" i="1"/>
  <c r="F36" i="4"/>
  <c r="BA98" i="1"/>
  <c r="R151" i="2" l="1"/>
  <c r="P132" i="4"/>
  <c r="AU98" i="1" s="1"/>
  <c r="AU95" i="1" s="1"/>
  <c r="AU94" i="1" s="1"/>
  <c r="R132" i="4"/>
  <c r="BK127" i="3"/>
  <c r="J127" i="3"/>
  <c r="J98" i="3"/>
  <c r="BK151" i="2"/>
  <c r="J151" i="2" s="1"/>
  <c r="J98" i="2" s="1"/>
  <c r="J126" i="8"/>
  <c r="J99" i="8"/>
  <c r="BK132" i="4"/>
  <c r="J132" i="4"/>
  <c r="J98" i="4" s="1"/>
  <c r="BK126" i="5"/>
  <c r="J126" i="5" s="1"/>
  <c r="J98" i="5" s="1"/>
  <c r="BK128" i="6"/>
  <c r="J128" i="6"/>
  <c r="J32" i="6" s="1"/>
  <c r="AG100" i="1" s="1"/>
  <c r="AN100" i="1" s="1"/>
  <c r="BK124" i="7"/>
  <c r="J124" i="7"/>
  <c r="BA95" i="1"/>
  <c r="AW95" i="1"/>
  <c r="AT95" i="1" s="1"/>
  <c r="BC94" i="1"/>
  <c r="W32" i="1" s="1"/>
  <c r="W31" i="1"/>
  <c r="AX95" i="1"/>
  <c r="J32" i="8"/>
  <c r="AG102" i="1" s="1"/>
  <c r="AN102" i="1" s="1"/>
  <c r="J32" i="7"/>
  <c r="AG101" i="1"/>
  <c r="AN101" i="1" s="1"/>
  <c r="AZ94" i="1"/>
  <c r="AV94" i="1" s="1"/>
  <c r="AK29" i="1" s="1"/>
  <c r="J98" i="6" l="1"/>
  <c r="J41" i="7"/>
  <c r="J98" i="7"/>
  <c r="J41" i="6"/>
  <c r="J41" i="8"/>
  <c r="AY94" i="1"/>
  <c r="W29" i="1"/>
  <c r="J32" i="3"/>
  <c r="AG97" i="1" s="1"/>
  <c r="AN97" i="1" s="1"/>
  <c r="BA94" i="1"/>
  <c r="W30" i="1"/>
  <c r="J32" i="2"/>
  <c r="AG96" i="1"/>
  <c r="AN96" i="1"/>
  <c r="J32" i="4"/>
  <c r="AG98" i="1" s="1"/>
  <c r="AN98" i="1" s="1"/>
  <c r="J32" i="5"/>
  <c r="AG99" i="1"/>
  <c r="AN99" i="1" s="1"/>
  <c r="J41" i="5" l="1"/>
  <c r="J41" i="3"/>
  <c r="J41" i="4"/>
  <c r="J41" i="2"/>
  <c r="AG95" i="1"/>
  <c r="AG94" i="1"/>
  <c r="AK26" i="1"/>
  <c r="AW94" i="1"/>
  <c r="AK30" i="1" s="1"/>
  <c r="AN95" i="1" l="1"/>
  <c r="AK35" i="1"/>
  <c r="AT94" i="1"/>
  <c r="AN94" i="1" l="1"/>
</calcChain>
</file>

<file path=xl/sharedStrings.xml><?xml version="1.0" encoding="utf-8"?>
<sst xmlns="http://schemas.openxmlformats.org/spreadsheetml/2006/main" count="26059" uniqueCount="3606">
  <si>
    <t>Export Komplet</t>
  </si>
  <si>
    <t/>
  </si>
  <si>
    <t>2.0</t>
  </si>
  <si>
    <t>ZAMOK</t>
  </si>
  <si>
    <t>False</t>
  </si>
  <si>
    <t>{f3cb3256-431f-4db1-a72a-b03f2085111e}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</si>
  <si>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</si>
  <si>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</si>
  <si>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</si>
  <si>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</si>
  <si>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</si>
  <si>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</si>
  <si>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</si>
  <si>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</si>
  <si>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2020_046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</si>
  <si>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</si>
  <si>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</si>
  <si>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č.p. 45 (RD s 3 byty) - Borová</t>
  </si>
  <si>
    <t>KSO:</t>
  </si>
  <si>
    <t>CC-CZ:</t>
  </si>
  <si>
    <t>Místo:</t>
  </si>
  <si>
    <t>Borová</t>
  </si>
  <si>
    <t>Datum:</t>
  </si>
  <si>
    <t>16. 3. 2021</t>
  </si>
  <si>
    <t>Zadavatel:</t>
  </si>
  <si>
    <t>IČ:</t>
  </si>
  <si>
    <t>Obec Borová</t>
  </si>
  <si>
    <t>DIČ:</t>
  </si>
  <si>
    <t>Uchazeč:</t>
  </si>
  <si>
    <t>Vyplň údaj</t>
  </si>
  <si>
    <t>Projektant:</t>
  </si>
  <si>
    <t>Ing. Miloš Vondřejc</t>
  </si>
  <si>
    <t>True</t>
  </si>
  <si>
    <t>Zpracovatel:</t>
  </si>
  <si>
    <t>74454269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</si>
  <si>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</si>
  <si>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</si>
  <si>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</si>
  <si>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</si>
  <si>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</si>
  <si>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</si>
  <si>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</si>
  <si>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</si>
  <si>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</si>
  <si>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</si>
  <si>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</si>
  <si>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</si>
  <si>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</si>
  <si>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</si>
  <si>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</si>
  <si>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</si>
  <si>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</si>
  <si>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</si>
  <si>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</si>
  <si>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</si>
  <si>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</si>
  <si>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</si>
  <si>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</si>
  <si>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</si>
  <si>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</si>
  <si>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</si>
  <si>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</si>
  <si>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</si>
  <si>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</si>
  <si>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</si>
  <si>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</si>
  <si>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</si>
  <si>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</si>
  <si>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</si>
  <si>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</si>
  <si>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</si>
  <si>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</si>
  <si>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</si>
  <si>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</si>
  <si>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</si>
  <si>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</si>
  <si>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</si>
  <si>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</si>
  <si>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</si>
  <si>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</si>
  <si>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Stavební úpravy č.p. 45 Borová</t>
  </si>
  <si>
    <t>STA</t>
  </si>
  <si>
    <t>1</t>
  </si>
  <si>
    <t>{9230e5cc-9639-4a3a-b4e3-40d1f12301a3}</t>
  </si>
  <si>
    <t>2</t>
  </si>
  <si>
    <t>/</t>
  </si>
  <si>
    <t>SO 01 a 04</t>
  </si>
  <si>
    <t>SO Rodinný dům + elektroinstalace</t>
  </si>
  <si>
    <t>Soupis</t>
  </si>
  <si>
    <t>{e263ac5e-e8d6-4edd-a17b-5931c2094fae}</t>
  </si>
  <si>
    <t>SO 02</t>
  </si>
  <si>
    <t>Zpevněné plochy</t>
  </si>
  <si>
    <t>{5951b7c6-16a0-4b00-bbd8-f5e79f4e319d}</t>
  </si>
  <si>
    <t>SO 03</t>
  </si>
  <si>
    <t>Tepelné čerpadlo + vytápění</t>
  </si>
  <si>
    <t>{5c03da11-2eeb-4c07-9a19-8ec626465230}</t>
  </si>
  <si>
    <t>SO 06</t>
  </si>
  <si>
    <t>Dešťové kanalizační vedení</t>
  </si>
  <si>
    <t>{d3f7754c-8543-4f3b-982a-f1a2e2e66da8}</t>
  </si>
  <si>
    <t>SO 07</t>
  </si>
  <si>
    <t>Kanalizační splašková přípojka + ČOV</t>
  </si>
  <si>
    <t>{aa5980f0-425b-4f02-9007-872ffce9f7f6}</t>
  </si>
  <si>
    <t>SO 08</t>
  </si>
  <si>
    <t>Výměna stávající vodovodní přípojky</t>
  </si>
  <si>
    <t>{3bdde673-a1c3-46f0-b98f-8c765e35d433}</t>
  </si>
  <si>
    <t>VRN</t>
  </si>
  <si>
    <t>Vedlejší rozpočtové náklady</t>
  </si>
  <si>
    <t>{1afa2b5d-fa54-4ba8-a567-80394695f76d}</t>
  </si>
  <si>
    <t>KRYCÍ LIST SOUPISU PRACÍ</t>
  </si>
  <si>
    <t>Objekt:</t>
  </si>
  <si>
    <t>2020_046 - Stavební úpravy č.p. 45 Borová</t>
  </si>
  <si>
    <t>Soupis:</t>
  </si>
  <si>
    <t>SO 01 a 04 - SO Rodinný dům + elektroinstalace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</si>
  <si>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</si>
  <si>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</si>
  <si>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</si>
  <si>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</si>
  <si>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</si>
  <si>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</si>
  <si>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</si>
  <si>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</si>
  <si>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</si>
  <si>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</si>
  <si>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</si>
  <si>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</si>
  <si>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</si>
  <si>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</si>
  <si>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</si>
  <si>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</si>
  <si>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</si>
  <si>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</si>
  <si>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</si>
  <si>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</si>
  <si>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</si>
  <si>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</si>
  <si>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732 - Ústřední vytápění - strojovny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</si>
  <si>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</si>
  <si>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</si>
  <si>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</si>
  <si>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</si>
  <si>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</si>
  <si>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</si>
  <si>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</si>
  <si>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</si>
  <si>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</si>
  <si>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</si>
  <si>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</si>
  <si>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</si>
  <si>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</si>
  <si>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</si>
  <si>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</si>
  <si>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</si>
  <si>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</si>
  <si>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</si>
  <si>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</si>
  <si>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</si>
  <si>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</si>
  <si>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</si>
  <si>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</si>
  <si>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</si>
  <si>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</si>
  <si>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</si>
  <si>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</si>
  <si>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</si>
  <si>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</si>
  <si>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</si>
  <si>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401</t>
  </si>
  <si>
    <t>K</t>
  </si>
  <si>
    <t>122211101</t>
  </si>
  <si>
    <t>Odkopávky a prokopávky v hornině třídy těžitelnosti I, skupiny 3 ručně</t>
  </si>
  <si>
    <t>m3</t>
  </si>
  <si>
    <t>CS ÚRS 2020 02</t>
  </si>
  <si>
    <t>4</t>
  </si>
  <si>
    <t>-1722696049</t>
  </si>
  <si>
    <t>PP</t>
  </si>
  <si>
    <t>Odkopávky a prokopávky ručně zapažené i nezapažené v hornině třídy těžitelnosti I skupiny 3</t>
  </si>
  <si>
    <t>VV</t>
  </si>
  <si>
    <t>(11,38*2+11,4*2+4)*0,6*0,8            "obkopání objektu v.č. 3,5,7 pro drenáž a zemění"</t>
  </si>
  <si>
    <t>47</t>
  </si>
  <si>
    <t>139751101</t>
  </si>
  <si>
    <t>Vykopávky v uzavřených prostorech v hornině třídy těžitelnosti I, skupiny 1 až 3 ručně</t>
  </si>
  <si>
    <t>365450085</t>
  </si>
  <si>
    <t>Vykopávka v uzavřených prostorech ručně v hornině třídy těžitelnosti I skupiny 1 až 3</t>
  </si>
  <si>
    <t>(0,6*10,03*0,4)*2+0,6*0,4*(3,38+0,85)        "rýhy pro základ, v.č. 4 a 7"</t>
  </si>
  <si>
    <t>(5,65+15,2+12,5)*0,4*0,4                                   "rýhy pro kanalizace v.č. 4"</t>
  </si>
  <si>
    <t>Součet</t>
  </si>
  <si>
    <t>383</t>
  </si>
  <si>
    <t>162751117</t>
  </si>
  <si>
    <t>Vodorovné přemístění do 10000 m výkopku/sypaniny z horniny třídy těžitelnosti I, skupiny 1 až 3</t>
  </si>
  <si>
    <t>1057912072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</si>
  <si>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</si>
  <si>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(11,38*2+11,4*2+4)*0,6*(0,8-0,25)            "obkopání objektu v.č. 3,5,7"</t>
  </si>
  <si>
    <t>384</t>
  </si>
  <si>
    <t>162751119</t>
  </si>
  <si>
    <t>Příplatek k vodorovnému přemístění výkopku/sypaniny z horniny třídy těžitelnosti I, skupiny 1 až 3 ZKD 1000 m přes 10000 m</t>
  </si>
  <si>
    <t>1657977071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</si>
  <si>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</si>
  <si>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>27,521*37       "příplatek ke vzdálenosti za odvoz"</t>
  </si>
  <si>
    <t>385</t>
  </si>
  <si>
    <t>171201201</t>
  </si>
  <si>
    <t>Uložení sypaniny na skládky</t>
  </si>
  <si>
    <t>1612485123</t>
  </si>
  <si>
    <t>Uložení sypaniny  na skládky</t>
  </si>
  <si>
    <t>27,521</t>
  </si>
  <si>
    <t>386</t>
  </si>
  <si>
    <t>171201221</t>
  </si>
  <si>
    <t>Poplatek za uložení na skládce (skládkovné) zeminy a kamení kód odpadu 17 05 04</t>
  </si>
  <si>
    <t>t</t>
  </si>
  <si>
    <t>1489639622</t>
  </si>
  <si>
    <t>Poplatek za uložení stavebního odpadu na skládce (skládkovné) zeminy a kamení zatříděného do Katalogu odpadů pod kódem 17 05 04</t>
  </si>
  <si>
    <t>27,521*1,7</t>
  </si>
  <si>
    <t>381</t>
  </si>
  <si>
    <t>175111101</t>
  </si>
  <si>
    <t>Obsypání potrubí ručně sypaninou bez prohození, uloženou do 3 m</t>
  </si>
  <si>
    <t>-1155625424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</si>
  <si>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</si>
  <si>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(5,65+15,2+12,5)*0,4*0,4                                   "rýhy pro kanalizaci v.č. 4"</t>
  </si>
  <si>
    <t>382</t>
  </si>
  <si>
    <t>M</t>
  </si>
  <si>
    <t>58337310</t>
  </si>
  <si>
    <t>štěrkopísek frakce 0/4</t>
  </si>
  <si>
    <t>8</t>
  </si>
  <si>
    <t>-312458447</t>
  </si>
  <si>
    <t>5,336*2 'Přepočtené koeficientem množství</t>
  </si>
  <si>
    <t>404</t>
  </si>
  <si>
    <t>175111201</t>
  </si>
  <si>
    <t>Obsypání objektu nad přilehlým původním terénem sypaninou bez prohození, uloženou do 3 m ručně</t>
  </si>
  <si>
    <t>-1164121559</t>
  </si>
  <si>
    <t>Obsypání objektů nad přilehlým původním terénem ručně sypaninou z vhodných hornin třídy těžitelnosti I a II, skupiny 1 až 4 nebo materiálem uloženým ve vzdálenosti do 3 m od vnějšího kraje objektu pro jakoukoliv míru zhutnění bez prohození sypaniny</t>
  </si>
  <si>
    <t>(11,38*2+11,4*2+4)*0,6*0,25            "obsyp po obkopání objektu v.č. 3,5,7"</t>
  </si>
  <si>
    <t>Zakládání</t>
  </si>
  <si>
    <t>402</t>
  </si>
  <si>
    <t>212312111</t>
  </si>
  <si>
    <t>Lože pro trativody z betonu prostého</t>
  </si>
  <si>
    <t>-88691309</t>
  </si>
  <si>
    <t>(11,7*4)*0,4*0,15          "v.č. 5,7"</t>
  </si>
  <si>
    <t>403</t>
  </si>
  <si>
    <t>212532111</t>
  </si>
  <si>
    <t>Lože pro trativody z kameniva hrubého drceného</t>
  </si>
  <si>
    <t>1833143477</t>
  </si>
  <si>
    <t>(11,7*4)*0,4*0,25          "v.č. 5,7"</t>
  </si>
  <si>
    <t>40</t>
  </si>
  <si>
    <t>212755214</t>
  </si>
  <si>
    <t>Trativody z drenážních trubek plastových flexibilních D 100 mm bez lože</t>
  </si>
  <si>
    <t>m</t>
  </si>
  <si>
    <t>1918728511</t>
  </si>
  <si>
    <t>Trativody bez lože z drenážních trubek plastových flexibilních D 100 mm</t>
  </si>
  <si>
    <t>(5,17+2,83)*3+1              "odvětrání radonu v.č. 4,7"</t>
  </si>
  <si>
    <t>11,7*2+12,1*2+5                 "drenáž okolo objektu v.č. 5,7,"</t>
  </si>
  <si>
    <t>41</t>
  </si>
  <si>
    <t>212755216</t>
  </si>
  <si>
    <t>Trativody z drenážních trubek plastových flexibilních D 160 mm bez lože</t>
  </si>
  <si>
    <t>-1576223712</t>
  </si>
  <si>
    <t>Trativody bez lože z drenážních trubek plastových flexibilních D 160 mm</t>
  </si>
  <si>
    <t>6,6       "odvětrání radonu v.č. 4,7"</t>
  </si>
  <si>
    <t>48</t>
  </si>
  <si>
    <t>213141113</t>
  </si>
  <si>
    <t>Zřízení vrstvy z geotextilie v rovině nebo ve sklonu do 1:5 š do 8,5 m</t>
  </si>
  <si>
    <t>m2</t>
  </si>
  <si>
    <t>-127293379</t>
  </si>
  <si>
    <t>Zřízení vrstvy z geotextilie  filtrační, separační, odvodňovací, ochranné, výztužné nebo protierozní v rovině nebo ve sklonu do 1:5, šířky přes 6 do 8,5 m</t>
  </si>
  <si>
    <t>10,04*10,02      "překrytí štěrku pro odvětrání radonu v.č. 4,7"</t>
  </si>
  <si>
    <t>50</t>
  </si>
  <si>
    <t>69311199</t>
  </si>
  <si>
    <t>geotextilie netkaná separační, ochranná, filtrační, drenážní PES(70%)+PP(30%) 300g/m2</t>
  </si>
  <si>
    <t>1049086404</t>
  </si>
  <si>
    <t>100,601*1,15 'Přepočtené koeficientem množství</t>
  </si>
  <si>
    <t>44</t>
  </si>
  <si>
    <t>271532212</t>
  </si>
  <si>
    <t>Podsyp pod základové konstrukce se zhutněním z hrubého kameniva frakce 16 až 32 mm</t>
  </si>
  <si>
    <t>2075670797</t>
  </si>
  <si>
    <t>Podsyp pod základové konstrukce se zhutněním a urovnáním povrchu z kameniva hrubého, frakce 16 - 32 mm</t>
  </si>
  <si>
    <t>10,04*10,02*0,25      "zakrytí odvětrání radonu, v.č. 4,7"</t>
  </si>
  <si>
    <t>528</t>
  </si>
  <si>
    <t>272313511</t>
  </si>
  <si>
    <t>Základové klenby z betonu tř. C 12/15</t>
  </si>
  <si>
    <t>1653717205</t>
  </si>
  <si>
    <t>Základy z betonu prostého klenby z betonu kamenem neprokládaného tř. C 12/15</t>
  </si>
  <si>
    <t>2,5*3*2 "v.č. 3,4,5,6,7 - zabetonování stávajícího sklepa"</t>
  </si>
  <si>
    <t>38</t>
  </si>
  <si>
    <t>274313711</t>
  </si>
  <si>
    <t>Základové pásy z betonu tř. C 20/25</t>
  </si>
  <si>
    <t>702078596</t>
  </si>
  <si>
    <t>Základy z betonu prostého pasy betonu kamenem neprokládaného tř. C 20/25</t>
  </si>
  <si>
    <t>5,83*1,3</t>
  </si>
  <si>
    <t>45</t>
  </si>
  <si>
    <t>273322511</t>
  </si>
  <si>
    <t>Základové desky ze ŽB se zvýšenými nároky na prostředí tř. C 25/30</t>
  </si>
  <si>
    <t>-658379997</t>
  </si>
  <si>
    <t>Základy z betonu železového (bez výztuže) desky z betonu se zvýšenými nároky na prostředí tř. C 25/30</t>
  </si>
  <si>
    <t>10,04*10,02*0,15      "podkladní beton v.č. 4,7"</t>
  </si>
  <si>
    <t>46</t>
  </si>
  <si>
    <t>273362021</t>
  </si>
  <si>
    <t>Výztuž základových desek svařovanými sítěmi Kari</t>
  </si>
  <si>
    <t>-1656018084</t>
  </si>
  <si>
    <t>Výztuž základů desek ze svařovaných sítí z drátů typu KARI</t>
  </si>
  <si>
    <t>2*(10,04*10,02)*3,03*0,001*1,4      "podkladní beton v.č. 4,7"</t>
  </si>
  <si>
    <t>39</t>
  </si>
  <si>
    <t>279113154</t>
  </si>
  <si>
    <t>Základová zeď tl do 300 mm z tvárnic ztraceného bednění včetně výplně z betonu tř. C 25/30</t>
  </si>
  <si>
    <t>-1433747026</t>
  </si>
  <si>
    <t>Základové zdi z tvárnic ztraceného bednění včetně výplně z betonu  bez zvláštních nároků na vliv prostředí třídy C 25/30, tloušťky zdiva přes 250 do 300 mm</t>
  </si>
  <si>
    <t>0,25*10,03*2</t>
  </si>
  <si>
    <t>3</t>
  </si>
  <si>
    <t>Svislé a kompletní konstrukce</t>
  </si>
  <si>
    <t>525</t>
  </si>
  <si>
    <t>311231116</t>
  </si>
  <si>
    <t>Zdivo nosné z cihel dl 290 mm P7 až 15 na MC 10</t>
  </si>
  <si>
    <t>1637428544</t>
  </si>
  <si>
    <t>Zdivo z cihel pálených nosné z cihel plných dl. 290 mm P 7 až 15, na maltu MC-5 nebo MC-10</t>
  </si>
  <si>
    <t>0,55*0,66*0,48+1,61*1,25*0,48+0,82*1,35*0,48+0,40*2,25*0,48+0,70*1,26*0,48   "zazdívka otvorů v.č. 5 a 5a"</t>
  </si>
  <si>
    <t>1,67*1,35*0,3+0,85*2*0,3   "zazdívka otvorů v.č. 6 a 6a"</t>
  </si>
  <si>
    <t>67</t>
  </si>
  <si>
    <t>311235151</t>
  </si>
  <si>
    <t>Zdivo jednovrstvé z cihel broušených do P10 na tenkovrstvou maltu tl 300 mm</t>
  </si>
  <si>
    <t>1023220141</t>
  </si>
  <si>
    <t>Zdivo jednovrstvé z cihel děrovaných broušených na celoplošnou tenkovrstvou maltu, pevnost cihel do P10, tl. zdiva 300 mm</t>
  </si>
  <si>
    <t>(10,02*2)*2,8+3,08*4,1               "v.č. 5,7"</t>
  </si>
  <si>
    <t>-1-2,25*3-1*2,1-1,645*2,25         "odpočet otvorů v.č. 5,7"</t>
  </si>
  <si>
    <t>513</t>
  </si>
  <si>
    <t>317121251</t>
  </si>
  <si>
    <t>Montáž ŽB překladů prefabrikovaných do rýh světlosti otvoru do 1800 mm</t>
  </si>
  <si>
    <t>kus</t>
  </si>
  <si>
    <t>203509893</t>
  </si>
  <si>
    <t>Montáž překladů ze železobetonových prefabrikátů dodatečně  do připravených rýh, světlosti otvoru přes 1050 do 1800 mm</t>
  </si>
  <si>
    <t>6   "do m.č. 111"</t>
  </si>
  <si>
    <t>6   "do m.č. 101"</t>
  </si>
  <si>
    <t>6  "do m.č. 108"</t>
  </si>
  <si>
    <t>Mezisoučet                "přízemí v.č. 5"</t>
  </si>
  <si>
    <t>4   "do m.č. 203"</t>
  </si>
  <si>
    <t>Mezisoučet           "podkroví v.č. 6"</t>
  </si>
  <si>
    <t>514</t>
  </si>
  <si>
    <t>59640023</t>
  </si>
  <si>
    <t>překlad keramický nosný š 70mm dl 1,50m</t>
  </si>
  <si>
    <t>-1603888119</t>
  </si>
  <si>
    <t>515</t>
  </si>
  <si>
    <t>317121351</t>
  </si>
  <si>
    <t>Montáž ŽB překladů prefabrikovaných do rýh světlosti otvoru do 2400 mm</t>
  </si>
  <si>
    <t>903008041</t>
  </si>
  <si>
    <t>Montáž překladů ze železobetonových prefabrikátů dodatečně  do připravených rýh, světlosti otvoru přes 1800 do 2400 mm</t>
  </si>
  <si>
    <t>6*2  "do m.č. 103"</t>
  </si>
  <si>
    <t>6*2   "do m.č. 104"</t>
  </si>
  <si>
    <t>6    "do m.č. 105"</t>
  </si>
  <si>
    <t>4*2   "do m.č. 211"</t>
  </si>
  <si>
    <t>4   "do m.č. 208"</t>
  </si>
  <si>
    <t>4   "do m.č. 206"</t>
  </si>
  <si>
    <t>516</t>
  </si>
  <si>
    <t>59640025</t>
  </si>
  <si>
    <t>překlad keramický nosný š 70mm dl 2m</t>
  </si>
  <si>
    <t>-748312486</t>
  </si>
  <si>
    <t>6   "do m.č. 104"</t>
  </si>
  <si>
    <t>517</t>
  </si>
  <si>
    <t>59640026</t>
  </si>
  <si>
    <t>překlad keramický nosný š 70mm dl 2,25m</t>
  </si>
  <si>
    <t>1521955733</t>
  </si>
  <si>
    <t>518</t>
  </si>
  <si>
    <t>59640027</t>
  </si>
  <si>
    <t>překlad keramický nosný š 70mm dl 2,50m</t>
  </si>
  <si>
    <t>1546915268</t>
  </si>
  <si>
    <t>6   "do m.č. 105"</t>
  </si>
  <si>
    <t>240</t>
  </si>
  <si>
    <t>317142422</t>
  </si>
  <si>
    <t>Překlad nenosný pórobetonový š 100 mm v do 250 mm na tenkovrstvou maltu dl do 1250 mm</t>
  </si>
  <si>
    <t>-1243582697</t>
  </si>
  <si>
    <t>Překlady nenosné z pórobetonu osazené do tenkého maltového lože, výšky do 250 mm, šířky překladu 100 mm, délky překladu přes 1000 do 1250 mm</t>
  </si>
  <si>
    <t>2       "v.č. 6, m.č. 209, 202"</t>
  </si>
  <si>
    <t>241</t>
  </si>
  <si>
    <t>317142428</t>
  </si>
  <si>
    <t>Překlad nenosný pórobetonový š 100 mm v do 250 mm na tenkovrstvou maltu dl do 2500 mm</t>
  </si>
  <si>
    <t>61412311</t>
  </si>
  <si>
    <t>Překlady nenosné z pórobetonu osazené do tenkého maltového lože, výšky do 250 mm, šířky překladu 100 mm, délky překladu přes 2000 do 2500 mm</t>
  </si>
  <si>
    <t>1       "v.č. 6, m.č. 209 - nad pouzdro dveří"</t>
  </si>
  <si>
    <t>520</t>
  </si>
  <si>
    <t>317168012</t>
  </si>
  <si>
    <t>Překlad keramický plochý š 115 mm dl 1250 mm</t>
  </si>
  <si>
    <t>-1736043271</t>
  </si>
  <si>
    <t>Překlady keramické ploché osazené do maltového lože, výšky překladu 71 mm šířky 115 mm, délky 1250 mm</t>
  </si>
  <si>
    <t>4*4    "v.č. 5 - vnitřní nosné nové stěny"</t>
  </si>
  <si>
    <t>521</t>
  </si>
  <si>
    <t>317168016</t>
  </si>
  <si>
    <t>Překlad keramický plochý š 115 mm dl 2250 mm</t>
  </si>
  <si>
    <t>-863127158</t>
  </si>
  <si>
    <t>Překlady keramické ploché osazené do maltového lože, výšky překladu 71 mm šířky 115 mm, délky 2250 mm</t>
  </si>
  <si>
    <t>4    "v.č. 5 - vnitřní nosné nové stěny"</t>
  </si>
  <si>
    <t>519</t>
  </si>
  <si>
    <t>317234410</t>
  </si>
  <si>
    <t>Vyzdívka mezi nosníky z cihel pálených na MC</t>
  </si>
  <si>
    <t>-1495906996</t>
  </si>
  <si>
    <t>Vyzdívka mezi nosníky cihlami pálenými  na maltu cementovou</t>
  </si>
  <si>
    <t>0,48*(1,55*2+2,05*3+2,30+2,55)*0,15           "v.č.5"</t>
  </si>
  <si>
    <t>0,3*(1,3+2,05*3+2,3)*0,15           "v.č.5"</t>
  </si>
  <si>
    <t>Součet         "dozdívka nad překlady / mezi stávající a nový překlad"</t>
  </si>
  <si>
    <t>288</t>
  </si>
  <si>
    <t>319202331</t>
  </si>
  <si>
    <t>Vyrovnání nerovného povrchu zdiva tl do 150 mm přizděním</t>
  </si>
  <si>
    <t>1320666925</t>
  </si>
  <si>
    <t>Vyrovnání nerovného povrchu vnitřního i vnějšího zdiva  přizděním, tl. přes 80 do 150 mm</t>
  </si>
  <si>
    <t>2*7,5     "po odbourání zbytků po stávajícím objektu, v.č. 3,5"</t>
  </si>
  <si>
    <t>319211123</t>
  </si>
  <si>
    <t>Dodatečná izolace PE fólií zdiva smíšeného tl do 600 mm ručním podbouráním v do 300 mm</t>
  </si>
  <si>
    <t>-404560094</t>
  </si>
  <si>
    <t>Dodatečná izolace zdiva ručním podbouráním výšky otvoru do 300 mm zdiva smíšeného, tloušťky přes 300 do 600 mm</t>
  </si>
  <si>
    <t>(11,4*2+11,38*2)*0,48    "v.č. 5 a 7 - nad rozdělovače PV"</t>
  </si>
  <si>
    <t>243</t>
  </si>
  <si>
    <t>342272215</t>
  </si>
  <si>
    <t>Příčka z pórobetonových hladkých tvárnic na tenkovrstvou maltu tl 75 mm</t>
  </si>
  <si>
    <t>1020729989</t>
  </si>
  <si>
    <t>Příčky z pórobetonových tvárnic hladkých na tenké maltové lože objemová hmotnost do 500 kg/m3, tloušťka příčky 75 mm</t>
  </si>
  <si>
    <t>0,9*2,8       "v.č.5, m.č. 107"</t>
  </si>
  <si>
    <t>0,9*3,3       "v.č.6, m.č. 205"</t>
  </si>
  <si>
    <t>242</t>
  </si>
  <si>
    <t>342272225</t>
  </si>
  <si>
    <t>Příčka z pórobetonových hladkých tvárnic na tenkovrstvou maltu tl 100 mm</t>
  </si>
  <si>
    <t>-506057041</t>
  </si>
  <si>
    <t>Příčky z pórobetonových tvárnic hladkých na tenké maltové lože objemová hmotnost do 500 kg/m3, tloušťka příčky 100 mm</t>
  </si>
  <si>
    <t>1,56*1,63+1,8*1,35  "v.č.5 zazdění venkovních otvorů s ponecháním výklenku 2x"</t>
  </si>
  <si>
    <t>3,47*2,8-0,8*1,97       "v.č.5, mezi 104/105"</t>
  </si>
  <si>
    <t>(2,875+1+1,945+1+0,3*2)*2,8-0,8*1,97*3       "v.č.5, mezi 108/109, 101/109, 101/110"</t>
  </si>
  <si>
    <t>2,3*2,8                           "v.č.5, mezi 110/111"</t>
  </si>
  <si>
    <t>(3,67*2)*2,8-0,8*1,97 "v.č.5, okolo 106 a 107"</t>
  </si>
  <si>
    <t>3,67*2,8-0,8*1,97        "v.č.5, mezi 102 a 103"</t>
  </si>
  <si>
    <t>2,3*2,8                           "v.č.5, mezi 101 a 103"</t>
  </si>
  <si>
    <t>1*2,25*2-0,8*1,97*2           "v.č.5, mezi 101 a 103"</t>
  </si>
  <si>
    <t>Mezisoučet</t>
  </si>
  <si>
    <t>7,325*3,3-0,8*1,97           "v.č.6,z 211 k 212,209,210"</t>
  </si>
  <si>
    <t>1,67*3,3-0,7*1,97           "v.č.6, mezi 211 k 212,209,210"</t>
  </si>
  <si>
    <t>1,2*3,3                                 "v.č.6, mezi 210/201"</t>
  </si>
  <si>
    <t>1,67*3,3-1,585*2,08         "v.č.6, mezi 209/210"</t>
  </si>
  <si>
    <t>1,3*3,3-0,8*1,97            "v.č.6, mezi 209/210"</t>
  </si>
  <si>
    <t>(3,5+2,3)*3,3-0,8*1,97            "v.č.6, z 201 k 202,203"</t>
  </si>
  <si>
    <t>4*3,3-0,7*1,97*2-0,8*1,97     "v.č.6, mezi 202 a 205,204,203"</t>
  </si>
  <si>
    <t>(1,8+1,05+0,5)*3,3                             "v.č.6, mezi 204/203"</t>
  </si>
  <si>
    <t>(2,21+0,7+0,125+0,9+0,6)*3,3            "v.č.6, mezi 205/204,207"</t>
  </si>
  <si>
    <t>1,4*3,3                                            "v.č.6, mezi 203/207"</t>
  </si>
  <si>
    <t>5,2*3,3-0,8*1,97-0,6*1,97     "v.č.6, mezi 206/202,205,207"</t>
  </si>
  <si>
    <t>3*3,3-0,8*1,97            "v.č.6, mezi 206/208"</t>
  </si>
  <si>
    <t>244</t>
  </si>
  <si>
    <t>342291121</t>
  </si>
  <si>
    <t>Ukotvení příček k cihelným konstrukcím plochými kotvami</t>
  </si>
  <si>
    <t>-1227036416</t>
  </si>
  <si>
    <t>Ukotvení příček  plochými kotvami, do konstrukce cihelné</t>
  </si>
  <si>
    <t>2,8*18       "v.č.5"</t>
  </si>
  <si>
    <t>3,3*10       "v.č.6"</t>
  </si>
  <si>
    <t>293</t>
  </si>
  <si>
    <t>346244371</t>
  </si>
  <si>
    <t>Zazdívka o tl 140 mm rýh, nik nebo kapes z cihel pálených</t>
  </si>
  <si>
    <t>392831415</t>
  </si>
  <si>
    <t>Zazdívka rýh, potrubí, nik (výklenků) nebo kapes z pálených cihel  na maltu tl. 140 mm</t>
  </si>
  <si>
    <t>0,9*1,2      "v.č. 6, m.č. 106+107"</t>
  </si>
  <si>
    <t>0,9*1,2      "v.č. 6, m.č. 204"</t>
  </si>
  <si>
    <t>1,07*1,2      "v.č. 6, m.č. 210"</t>
  </si>
  <si>
    <t>Součet    "zazdívka závěsných záchodů"</t>
  </si>
  <si>
    <t>Vodorovné konstrukce</t>
  </si>
  <si>
    <t>73</t>
  </si>
  <si>
    <t>411161211</t>
  </si>
  <si>
    <t>Osazení stropních keramobetonových nosníků délky do 2 m</t>
  </si>
  <si>
    <t>-1150321528</t>
  </si>
  <si>
    <t>Samostatné osazení stropních keramobetonových nosníků délky do 2 m</t>
  </si>
  <si>
    <t>1 "kombinace nosníků a vložek osové vzdálenosti 500 a 625 mm, v.č. 7 a 10"</t>
  </si>
  <si>
    <t>74</t>
  </si>
  <si>
    <t>59339423</t>
  </si>
  <si>
    <t>nosník keramický stropní s prostorovou výztuží do v 190mm š 160mm dl 1,50m</t>
  </si>
  <si>
    <t>1596106328</t>
  </si>
  <si>
    <t>70</t>
  </si>
  <si>
    <t>411161213</t>
  </si>
  <si>
    <t>Osazení stropních keramobetonových nosníků délky do 4 m</t>
  </si>
  <si>
    <t>-1724641095</t>
  </si>
  <si>
    <t>Samostatné osazení stropních keramobetonových nosníků délky přes 3 do 4 m</t>
  </si>
  <si>
    <t>3 "kombinace nosníků a vložek osové vzdálenosti 500 a 625 mm, v.č. 7 a 10"</t>
  </si>
  <si>
    <t>71</t>
  </si>
  <si>
    <t>59339009</t>
  </si>
  <si>
    <t>nosník keramický stropní s prostorovou výztuží do v 190mm š 160mm dl 3,75m</t>
  </si>
  <si>
    <t>-1154716325</t>
  </si>
  <si>
    <t>72</t>
  </si>
  <si>
    <t>59339010</t>
  </si>
  <si>
    <t>nosník keramický stropní s prostorovou výztuží do v 190mm š 160mm dl 4,00m</t>
  </si>
  <si>
    <t>-1574245317</t>
  </si>
  <si>
    <t>68</t>
  </si>
  <si>
    <t>411168302</t>
  </si>
  <si>
    <t>Strop keramický tl 25 cm z vložek MIAKO a keramobetonových nosníků dl do 3 m OVN 50 cm</t>
  </si>
  <si>
    <t>950933129</t>
  </si>
  <si>
    <t>Stropy keramické z cihelných stropních vložek MIAKO a keramobetonových nosníků včetně zmonolitnění konstrukce z betonu C 20/25 a svařované sítě při osové vzdálenosti nosníků 50 cm, z vložek výšky 19 cm (MIAKO 19/50), tloušťky stropní konstrukce 25 cm, z n</t>
  </si>
  <si>
    <t>14,74+1,625*2,75 "kombinace nosníků a vložek osové vzdálenosti 500 a 625 mm, v.č. 7 a 10"</t>
  </si>
  <si>
    <t>69</t>
  </si>
  <si>
    <t>411168303</t>
  </si>
  <si>
    <t>Strop keramický tl 25 cm z vložek MIAKO a keramobetonových nosníků dl do 4 m OVN 50 cm</t>
  </si>
  <si>
    <t>-549917571</t>
  </si>
  <si>
    <t>Stropy keramické z cihelných stropních vložek MIAKO a keramobetonových nosníků včetně zmonolitnění konstrukce z betonu C 20/25 a svařované sítě při osové vzdálenosti nosníků 50 cm, z vložek výšky 19 cm (MIAKO 19/50), tloušťky stropní konstrukce 25 cm, z nosníků délky přes 3 do 4 m</t>
  </si>
  <si>
    <t>7,75*10,02    "kombinace nosníků a vložek osové vzdálenosti 500 a 625 mm, v.č. 7 a 10"</t>
  </si>
  <si>
    <t>75</t>
  </si>
  <si>
    <t>411168527</t>
  </si>
  <si>
    <t>Ztužující žebro (skrytý průvlak) ŽB pro strop MIAKO tl 25 cm osová vzdálenost nosníků 50 cm dl do 4 m</t>
  </si>
  <si>
    <t>397878158</t>
  </si>
  <si>
    <t>Ztužující příčné žebro (skrytý průvlak) pro keramické stropy z cihelných stropních vložek MIAKO z betonu železového C 16/20 včetně výztuže při osové vzdálenosti nosníků 50 cm, tloušťka stropní konstrukce 25 cm, z nosníků délky přes 3 do 4 m</t>
  </si>
  <si>
    <t>0,8*(11,4*2)+10,02*0,25*2 "obvodový ztužující věnec, v.č. 7 a 10, včetně výztuže!!"</t>
  </si>
  <si>
    <t>89</t>
  </si>
  <si>
    <t>411351011</t>
  </si>
  <si>
    <t>Zřízení bednění stropů deskových tl do 25 cm bez podpěrné kce</t>
  </si>
  <si>
    <t>1192410844</t>
  </si>
  <si>
    <t>Bednění stropních konstrukcí - bez podpěrné konstrukce desek tloušťky stropní desky přes 5 do 25 cm zřízení</t>
  </si>
  <si>
    <t>0,25*(3,08*2+2,3*2+1,12*2)        "věnec okolo schodiště v.č. 7 a 10"</t>
  </si>
  <si>
    <t>90</t>
  </si>
  <si>
    <t>411351012</t>
  </si>
  <si>
    <t>Odstranění bednění stropů deskových tl do 25 cm bez podpěrné kce</t>
  </si>
  <si>
    <t>-1630889211</t>
  </si>
  <si>
    <t>Bednění stropních konstrukcí - bez podpěrné konstrukce desek tloušťky stropní desky přes 5 do 25 cm odstranění</t>
  </si>
  <si>
    <t>83</t>
  </si>
  <si>
    <t>411352011</t>
  </si>
  <si>
    <t>Zřízení bednění pravoúhlých hlavic tl do 25 cm bez podpěrné kce</t>
  </si>
  <si>
    <t>310717633</t>
  </si>
  <si>
    <t>Bednění stropních konstrukcí - bez podpěrné konstrukce hlavic pravoúhlých tloušťky hlavice pod spodní líc stropní desky přes 5 do 25 cm zřízení</t>
  </si>
  <si>
    <t>0,25*(0,2*4)*7            "prostupy skrz strop v.č. 10"</t>
  </si>
  <si>
    <t>84</t>
  </si>
  <si>
    <t>411352012</t>
  </si>
  <si>
    <t>Odstranění bednění pravoúhlých hlavic tl do 25 cm bez podpěrné kce</t>
  </si>
  <si>
    <t>-1642629731</t>
  </si>
  <si>
    <t>Bednění stropních konstrukcí - bez podpěrné konstrukce hlavic pravoúhlých tloušťky hlavice pod spodní líc stropní desky přes 5 do 25 cm odstranění</t>
  </si>
  <si>
    <t>91</t>
  </si>
  <si>
    <t>411354313</t>
  </si>
  <si>
    <t>Zřízení podpěrné konstrukce stropů výšky do 4 m tl do 25 cm</t>
  </si>
  <si>
    <t>-415140959</t>
  </si>
  <si>
    <t>Podpěrná konstrukce stropů - desek, kleneb a skořepin výška podepření do 4 m tloušťka stropu přes 15 do 25 cm zřízení</t>
  </si>
  <si>
    <t>92</t>
  </si>
  <si>
    <t>411354314</t>
  </si>
  <si>
    <t>Odstranění podpěrné konstrukce stropů výšky do 4 m tl do 25 cm</t>
  </si>
  <si>
    <t>-183762146</t>
  </si>
  <si>
    <t>Podpěrná konstrukce stropů - desek, kleneb a skořepin výška podepření do 4 m tloušťka stropu přes 15 do 25 cm odstranění</t>
  </si>
  <si>
    <t>93</t>
  </si>
  <si>
    <t>411354413</t>
  </si>
  <si>
    <t>Zřízení podpěrné konstrukce hlavic výšky do 4 m tl hlavic do 50 cm</t>
  </si>
  <si>
    <t>834347121</t>
  </si>
  <si>
    <t>Podpěrná konstrukce hlavic výška podepření do 4 m tloušťka hlavice po spodní líc stropní desky přes 25 do 50 cm zřízení</t>
  </si>
  <si>
    <t>94</t>
  </si>
  <si>
    <t>411354414</t>
  </si>
  <si>
    <t>Odstranění podpěrné konstrukce hlavic výšky do 4 m tl hlavic do 50 cm</t>
  </si>
  <si>
    <t>-1743053123</t>
  </si>
  <si>
    <t>Podpěrná konstrukce hlavic výška podepření do 4 m tloušťka hlavice po spodní líc stropní desky přes 25 do 50 cm odstranění</t>
  </si>
  <si>
    <t>76</t>
  </si>
  <si>
    <t>417321515</t>
  </si>
  <si>
    <t>Ztužující pásy a věnce ze ŽB tř. C 25/30</t>
  </si>
  <si>
    <t>1945370798</t>
  </si>
  <si>
    <t>Ztužující pásy a věnce z betonu železového (bez výztuže)  tř. C 25/30</t>
  </si>
  <si>
    <t>0,25*0,3*(10,04*2+3,08)           "na nosných zdech v.č. 7 a 10"</t>
  </si>
  <si>
    <t>77</t>
  </si>
  <si>
    <t>417361821</t>
  </si>
  <si>
    <t>Výztuž ztužujících pásů a věnců betonářskou ocelí 10 505</t>
  </si>
  <si>
    <t>-2118903479</t>
  </si>
  <si>
    <t>Výztuž ztužujících pásů a věnců  z betonářské oceli 10 505 (R) nebo BSt 500</t>
  </si>
  <si>
    <t>(0,888*4*(10,02*2+3,08)*1,3)*0,001           "podélná"</t>
  </si>
  <si>
    <t>(0,222*1,4*5*(10,02*2+3,08)*1,3)*0,001           "třmínky"</t>
  </si>
  <si>
    <t>Součet         "věnec na obvodových zdech nad 2.NP, odskakovaný, v.č. 8,9,10 - pouze doplnění výztuže nad zdi"</t>
  </si>
  <si>
    <t>98</t>
  </si>
  <si>
    <t>430321414</t>
  </si>
  <si>
    <t>Schodišťová konstrukce a rampa ze ŽB tř. C 25/30</t>
  </si>
  <si>
    <t>-267141037</t>
  </si>
  <si>
    <t>Schodišťové konstrukce a rampy z betonu železového (bez výztuže)  stupně, schodnice, ramena, podesty s nosníky tř. C 25/30</t>
  </si>
  <si>
    <t>1,2*4,1*0,25+1,2*1,8*0,25+1,2*2,5*0,15      "ramena + podesta, v.č. 5,6,7,10"</t>
  </si>
  <si>
    <t>99</t>
  </si>
  <si>
    <t>430362021</t>
  </si>
  <si>
    <t>Výztuž schodišťové konstrukce a rampy svařovanými sítěmi Kari</t>
  </si>
  <si>
    <t>-759320330</t>
  </si>
  <si>
    <t>Výztuž schodišťových konstrukcí a ramp  stupňů, schodnic, ramen, podest s nosníky ze svařovaných sítí z drátů typu KARI</t>
  </si>
  <si>
    <t>2*(1,2*4,1+1,2*1,8+1,2*2,5)*7,90*0,001*1,4      "ramena + podesta, v.č. 5,6,7,10"</t>
  </si>
  <si>
    <t>100</t>
  </si>
  <si>
    <t>431351121</t>
  </si>
  <si>
    <t>Zřízení bednění podest schodišť a ramp přímočarých v do 4 m</t>
  </si>
  <si>
    <t>1990971926</t>
  </si>
  <si>
    <t>Bednění podest, podstupňových desek a ramp včetně podpěrné konstrukce  výšky do 4 m půdorysně přímočarých zřízení</t>
  </si>
  <si>
    <t>1,2*4,1+1,2*1,8+1,2*2,5      "ramena + podesta, v.č. 5,6,7,10"</t>
  </si>
  <si>
    <t>1*2,95                                         "podstupnice schodišťových stupňů, v.č. 5,6,7,10"</t>
  </si>
  <si>
    <t>101</t>
  </si>
  <si>
    <t>431351122</t>
  </si>
  <si>
    <t>Odstranění bednění podest schodišť a ramp přímočarých v do 4 m</t>
  </si>
  <si>
    <t>1293451883</t>
  </si>
  <si>
    <t>Bednění podest, podstupňových desek a ramp včetně podpěrné konstrukce  výšky do 4 m půdorysně přímočarých odstranění</t>
  </si>
  <si>
    <t>6</t>
  </si>
  <si>
    <t>Úpravy povrchů, podlahy a osazování výplní</t>
  </si>
  <si>
    <t>250</t>
  </si>
  <si>
    <t>611321145</t>
  </si>
  <si>
    <t>Vápenocementová omítka štuková dvouvrstvá vnitřních schodišťových konstrukcí nanášená ručně</t>
  </si>
  <si>
    <t>352559689</t>
  </si>
  <si>
    <t>Omítka vápenocementová vnitřních ploch  nanášená ručně dvouvrstvá, tloušťky jádrové omítky do 10 mm a tloušťky štuku do 3 mm štuková schodišťových konstrukcí stropů, stěn, ramen nebo nosníků</t>
  </si>
  <si>
    <t>18+2,3*3,4+10,8+1,3*3+(1,2+0,6)*3,3+7,6+2,3+0,33*1,1+2,6*0,33       "v.č. 5,6,7, m.č. 101 a 201"</t>
  </si>
  <si>
    <t>2*4,7+2,3*2,15+1,5*2,15-0,8*1,97+3,3*1+2,3*0,8                                   "v.č. 5,7, m.č. 111"</t>
  </si>
  <si>
    <t>251</t>
  </si>
  <si>
    <t>611321141</t>
  </si>
  <si>
    <t>Vápenocementová omítka štuková dvouvrstvá vnitřních stropů rovných nanášená ručně</t>
  </si>
  <si>
    <t>-973868574</t>
  </si>
  <si>
    <t>Omítka vápenocementová vnitřních ploch  nanášená ručně dvouvrstvá, tloušťky jádrové omítky do 10 mm a tloušťky štuku do 3 mm štuková vodorovných konstrukcí stropů rovných</t>
  </si>
  <si>
    <t>8,2           "v.č.5, m.č. 101"</t>
  </si>
  <si>
    <t>5,7           "v.č.5, m.č. 102"</t>
  </si>
  <si>
    <t>16,1           "v.č.5, m.č. 103"</t>
  </si>
  <si>
    <t>21,5           "v.č.5, m.č. 104"</t>
  </si>
  <si>
    <t>13,9           "v.č.5, m.č. 105"</t>
  </si>
  <si>
    <t>6,5                              "v.č.5, m.č. 106+107"</t>
  </si>
  <si>
    <t>6,4           "v.č.5, m.č. 108"</t>
  </si>
  <si>
    <t>5,6           "v.č.5, m.č. 109"</t>
  </si>
  <si>
    <t>3,9           "v.č.5, m.č. 111"</t>
  </si>
  <si>
    <t>Součet  "stropy přízemí, v.č. 5"</t>
  </si>
  <si>
    <t>253</t>
  </si>
  <si>
    <t>611321191</t>
  </si>
  <si>
    <t>Příplatek k vápenocementové omítce vnitřních stropů za každých dalších 5 mm tloušťky ručně</t>
  </si>
  <si>
    <t>538903798</t>
  </si>
  <si>
    <t>Omítka vápenocementová vnitřních ploch  nanášená ručně Příplatek k cenám za každých dalších i započatých 5 mm tloušťky omítky přes 10 mm stropů</t>
  </si>
  <si>
    <t>254</t>
  </si>
  <si>
    <t>611321195</t>
  </si>
  <si>
    <t>Příplatek k vápenocementové omítce schodišťových konstrukcí za každých dalších 5 mm tloušťky ručně</t>
  </si>
  <si>
    <t>1346769699</t>
  </si>
  <si>
    <t>Omítka vápenocementová vnitřních ploch  nanášená ručně Příplatek k cenám za každých dalších i započatých 5 mm tloušťky omítky přes 10 mm schodišťových konstrukcí</t>
  </si>
  <si>
    <t>499</t>
  </si>
  <si>
    <t>612135101</t>
  </si>
  <si>
    <t>Hrubá výplň rýh ve stěnách maltou jakékoli šířky rýhy</t>
  </si>
  <si>
    <t>-941263</t>
  </si>
  <si>
    <t>Hrubá výplň rýh maltou  jakékoli šířky rýhy ve stěnách</t>
  </si>
  <si>
    <t>3,2*4          "svislé do podkroví v.č. 5,6,7,13,14 - odpadní potrubí do podkroví"</t>
  </si>
  <si>
    <t>0,5+1+0,5+0,3+1+1+0,5+2+0,5           "v.č. 14 - připojovací potrubí"</t>
  </si>
  <si>
    <t>1+0,5+1+0,5           "v.č. 13 - připojovací potrubí"</t>
  </si>
  <si>
    <t>0,8+1+0,6+0,75+0,3+1+0,5+1,2+0,3+1+0,5           "v.č. 14 - připojovací potrubí"</t>
  </si>
  <si>
    <t>(2+0,7+3+0,5+1,5+1,5+3,25+1,5*2+3+1+1,5+2*2)*0,3          "v.č. 13, přízemí - instalace"</t>
  </si>
  <si>
    <t>(1+2,75+1,75+1,5+1+5,25+0,7+1,3+2,25+0,7+1,3+2,25+1,15+0,5+(1,5+1,3)*2+3+1,5+1,3+0,6+1,3+1,25+1+1,3)*0,3           "v.č. 14, podkroví- instalace"</t>
  </si>
  <si>
    <t>50,61*0,15         "přepočet na m2"</t>
  </si>
  <si>
    <t>252</t>
  </si>
  <si>
    <t>612321141</t>
  </si>
  <si>
    <t>Vápenocementová omítka štuková dvouvrstvá vnitřních stěn nanášená ručně</t>
  </si>
  <si>
    <t>999055610</t>
  </si>
  <si>
    <t>Omítka vápenocementová vnitřních ploch  nanášená ručně dvouvrstvá, tloušťky jádrové omítky do 10 mm a tloušťky štuku do 3 mm štuková svislých konstrukcí stěn</t>
  </si>
  <si>
    <t>(4,55*2+4*2)*2,8           "v.č.5, m.č. 101"</t>
  </si>
  <si>
    <t>-0,8*1,97*2-0,8*1,85-1,125*2,25+0,4*(2*2,25+1,125)         "-odpočet oken, + ostění otvorů, v.č.5, m.č. 101"</t>
  </si>
  <si>
    <t>(3,67*2+1,5*2)*2,8           "v.č.5, m.č. 102"</t>
  </si>
  <si>
    <t>-0,8*1,97*4+0,2*(2*2,25+1)           "-odpočet otvorů, + ostění otvorů, v.č.5, m.č. 102"</t>
  </si>
  <si>
    <t>(2,3*2+2,9+0,625*3+0,3*2+0,15+3,67*2-0,8*1,97+2,4)*2,8           "v.č.5, m.č. 103"</t>
  </si>
  <si>
    <t>-1,52*1,35*2+0,4*(1,35*2+1,52)*2                                         "-odpočet oken, + ostění otvorů, v.č.5, m.č. 103"</t>
  </si>
  <si>
    <t>-((0,625+2,3+2,9+2,3+0,625)*0,6+0,6*0,2)           "odpočet cementové, v.č.5, m.č. 103"</t>
  </si>
  <si>
    <t>(2*3,47+2*6)*2,8                                               "v.č.5, m.č. 104"</t>
  </si>
  <si>
    <t>-1,52*1,35+0,4*(2*1,35+1,52)-1*2,25+0,33*(2*2,25+1)-0,8*1,97*2+0,21*(2*2,25+1)-1,75-2,25+0,4*(2*2,25+1,75)    "-odpočet otvorů, + ostění otvorů"</t>
  </si>
  <si>
    <t>(2*3,47+2*3,9)*2,8-1,93*1,35+0,4*(2*1,35+1,93)             "v.č.5, m.č. 105"</t>
  </si>
  <si>
    <t>(2*3,67+2*1,75)*0,55                                               "v.č.5, m.č. 106+107"</t>
  </si>
  <si>
    <t>(2*1,6+2*3,9)-0,8*1,97+0,4*(2*0,75+1,25)               "v.č.5, m.č. 108"</t>
  </si>
  <si>
    <t>(2*1,95+2*2,9)-0,8*1,97                                               "v.č.5, m.č. 109"</t>
  </si>
  <si>
    <t>(2*2,3+2*1,5)*2,55-1,125*2,1+0,4*(2*2,1+1,125)+0,4*(2*1,63+1,56)                        "v.č.5, m.č. 111"</t>
  </si>
  <si>
    <t>Mezisoučet  "přízemí"</t>
  </si>
  <si>
    <t>(2*1,4+3,98)*2,45-3*0,8*1,97-2*0,7*1,97          "v.č.6, m.č. 202"</t>
  </si>
  <si>
    <t>(2*3,61+2*4,75)*2,45-0,8*1,97-1*1,125+0,22*(2*1,125+1)          "v.č.6, m.č. 203"</t>
  </si>
  <si>
    <t>(2*1,8+0,9*2)*0,85-0,7*0,37                                "v.č.6, m.č. 204"</t>
  </si>
  <si>
    <t>(2*1,75+2*2,1+2*0,9+0,125)*0,3                     "v.č.6, m.č. 205"</t>
  </si>
  <si>
    <t>(2*3,69+2*5,86-0,85-0,7)*2,45-0,8*1,97*2-0,6*1,97-1,8*1,125+0,22*(2*1,125+1,8)-1,8*1,35+0,22*(2*1,35+1,8)                     "v.č.6, m.č. 206"</t>
  </si>
  <si>
    <t>-((0,22+0,69+3,69+0,7)*0,6+0,6*0,2)          "odpočet cementové, v.č.6, m.č. 206"</t>
  </si>
  <si>
    <t>(2*1,725+2*1,4)*2,45-0,6*1,97          "v.č.6, m.č. 207"</t>
  </si>
  <si>
    <t>(2*2,925+4,395)*2,65-0,8*1,97-1,52*1,35+0,22*(2*1,35+1,52)          "v.č.6, m.č. 208"</t>
  </si>
  <si>
    <t>(2*3,36-2,2+2*1,67)*2,65-0,8*1,97*2-0,7*1,97*2          "v.č.6, m.č. 209"</t>
  </si>
  <si>
    <t>(2*1,2+2*1,07)*1,1-0,7*0,57          "v.č.6, m.č. 210"</t>
  </si>
  <si>
    <t>(2*7,325+3,3)*2,65-0,8*1,97-1,52*1,35*2+0,22*(2*1,35+1,52)*2  "v.č.6, m.č. 211"</t>
  </si>
  <si>
    <t>-((3,3+0,55+0,22+1,48)*0,6+0,2*0,6)  "odpočet ecmentové, v.č.6, m.č. 211"</t>
  </si>
  <si>
    <t>(2,65+1,67)*0,5          "v.č.6, m.č. 212"</t>
  </si>
  <si>
    <t>-((2,65+1,67)*2,15-0,7*1,97)          "odpočet cementové, v.č.6, m.č. 212"</t>
  </si>
  <si>
    <t>Mezisoučet "podkroví"</t>
  </si>
  <si>
    <t>255</t>
  </si>
  <si>
    <t>612321191</t>
  </si>
  <si>
    <t>Příplatek k vápenocementové omítce vnitřních stěn za každých dalších 5 mm tloušťky ručně</t>
  </si>
  <si>
    <t>1969877819</t>
  </si>
  <si>
    <t>Omítka vápenocementová vnitřních ploch  nanášená ručně Příplatek k cenám za každých dalších i započatých 5 mm tloušťky omítky přes 10 mm stěn</t>
  </si>
  <si>
    <t>249</t>
  </si>
  <si>
    <t>612331121</t>
  </si>
  <si>
    <t>Cementová omítka hladká jednovrstvá vnitřních stěn nanášená ručně</t>
  </si>
  <si>
    <t>-961771172</t>
  </si>
  <si>
    <t>Omítka cementová vnitřních ploch  nanášená ručně jednovrstvá, tloušťky do 10 mm hladká svislých konstrukcí stěn</t>
  </si>
  <si>
    <t>(0,625+2,3+2,9+2,3+0,625)*0,6+0,6*0,2           "v.č.5, m.č. 103"</t>
  </si>
  <si>
    <t>(2*3,67+2*1,75)*2,25-0,8*1,97                              "v.č.5, m.č. 106+107"</t>
  </si>
  <si>
    <t>(2*1,8+0,9*2)*1,6-0,7*1,4          "v.č.6, m.č. 204"</t>
  </si>
  <si>
    <t>(2*1,75+2*2,1+2*0,9+0,125)*2,15-0,7*1,97          "v.č.6, m.č. 205"</t>
  </si>
  <si>
    <t>(0,22+0,69+3,69+0,7)*0,6+0,6*0,2          "v.č.6, m.č. 206"</t>
  </si>
  <si>
    <t>(2*1,2+2*1,07)*1,55-0,7*1,4          "v.č.6, m.č. 210"</t>
  </si>
  <si>
    <t>(1,58+3,3+0,55+0,22)*0,6+0,6*0,2  "v.č.6, m.č. 211"</t>
  </si>
  <si>
    <t>(2,65+1,67)*2,15-0,7*1,97          "v.č.6, m.č. 212"</t>
  </si>
  <si>
    <t>256</t>
  </si>
  <si>
    <t>612331191</t>
  </si>
  <si>
    <t>Příplatek k cementové omítce vnitřních stěn za každých dalších 5 mm tloušťky ručně</t>
  </si>
  <si>
    <t>-350367943</t>
  </si>
  <si>
    <t>Omítka cementová vnitřních ploch  nanášená ručně Příplatek k cenám za každých dalších i započatých 5 mm tloušťky omítky přes 10 mm stěn</t>
  </si>
  <si>
    <t>257</t>
  </si>
  <si>
    <t>619999012</t>
  </si>
  <si>
    <t>Příplatek k vnitřní omítce stropů za sklon do 60°</t>
  </si>
  <si>
    <t>-1164124710</t>
  </si>
  <si>
    <t>Příplatky k cenám úprav vnitřních povrchů  omítaných stropů za sklon od vodorovné roviny přes 30 do 60°</t>
  </si>
  <si>
    <t>3,3*1                                   "v.č. 5,7, m.č. 111"</t>
  </si>
  <si>
    <t>258</t>
  </si>
  <si>
    <t>619999041</t>
  </si>
  <si>
    <t>Příplatek k úpravám povrchů za provádění prací ve stísněném prostoru</t>
  </si>
  <si>
    <t>-1744246378</t>
  </si>
  <si>
    <t>Příplatky k cenám úprav vnitřních povrchů  za ztížené pracovní podmínky práce ve stísněném prostoru</t>
  </si>
  <si>
    <t>2*4,7+3,3*1                                   "v.č. 5,7, m.č. 111"</t>
  </si>
  <si>
    <t>225</t>
  </si>
  <si>
    <t>622143003</t>
  </si>
  <si>
    <t>Montáž omítkových plastových nebo pozinkovaných rohových profilů s tkaninou</t>
  </si>
  <si>
    <t>527912363</t>
  </si>
  <si>
    <t>Montáž omítkových profilů  plastových, pozinkovaných nebo dřevěných upevněných vtlačením do podkladní vrstvy nebo přibitím rohových s tkaninou</t>
  </si>
  <si>
    <t>(1,93+2*1,35)+(1,75+2*2,25)+(1,52+2*1,35)*3+(1,125+2*2,25)+(1,125*2,1)     "přízemí"</t>
  </si>
  <si>
    <t>(1,8+2*1,125)+(1,8+2*1,35)*2+(1,52+2*1,35)*3+(1+2*1,125)     "podkroví)</t>
  </si>
  <si>
    <t>2*(11,38*2+11,4*2)        "ozdobná lišta"</t>
  </si>
  <si>
    <t>Součet      "v.č. 5,6,7,9"</t>
  </si>
  <si>
    <t>226</t>
  </si>
  <si>
    <t>63127416</t>
  </si>
  <si>
    <t>profil rohový PVC 23x23mm s výztužnou tkaninou š 100mm pro ETICS</t>
  </si>
  <si>
    <t>1693702044</t>
  </si>
  <si>
    <t>151,608*1,05 'Přepočtené koeficientem množství</t>
  </si>
  <si>
    <t>227</t>
  </si>
  <si>
    <t>622143004</t>
  </si>
  <si>
    <t>Montáž omítkových samolepících začišťovacích profilů pro spojení s okenním rámem</t>
  </si>
  <si>
    <t>1300980769</t>
  </si>
  <si>
    <t>Montáž omítkových profilů  plastových, pozinkovaných nebo dřevěných upevněných vtlačením do podkladní vrstvy nebo přibitím začišťovacích samolepících pro vytvoření dilatujícího spoje s okenním rámem</t>
  </si>
  <si>
    <t>228</t>
  </si>
  <si>
    <t>59051476</t>
  </si>
  <si>
    <t>profil začišťovací PVC 9mm s výztužnou tkaninou pro ostění ETICS</t>
  </si>
  <si>
    <t>1040215696</t>
  </si>
  <si>
    <t>60,488*1,05 'Přepočtené koeficientem množství</t>
  </si>
  <si>
    <t>222</t>
  </si>
  <si>
    <t>622211001</t>
  </si>
  <si>
    <t>Montáž kontaktního zateplení vnějších stěn lepením a mechanickým kotvením polystyrénových desek tl do 40 mm</t>
  </si>
  <si>
    <t>-197032996</t>
  </si>
  <si>
    <t>Montáž kontaktního zateplení lepením a mechanickým kotvením z polystyrenových desek nebo z kombinovaných desek na vnější stěny, tloušťky desek do 40 mm</t>
  </si>
  <si>
    <t>(11,38*2+11,4*2)*0,4               "ozdobný pruh na fasádě, v.č. 5,6,7,9"</t>
  </si>
  <si>
    <t>223</t>
  </si>
  <si>
    <t>28375930</t>
  </si>
  <si>
    <t>deska EPS 70 fasádní λ=0,039 tl 20mm</t>
  </si>
  <si>
    <t>1951768941</t>
  </si>
  <si>
    <t>18,224*1,02 'Přepočtené koeficientem množství</t>
  </si>
  <si>
    <t>216</t>
  </si>
  <si>
    <t>622211041</t>
  </si>
  <si>
    <t>Montáž kontaktního zateplení vnějších stěn lepením a mechanickým kotvením polystyrénových desek tl do 200 mm</t>
  </si>
  <si>
    <t>1728305764</t>
  </si>
  <si>
    <t>Montáž kontaktního zateplení lepením a mechanickým kotvením z polystyrenových desek nebo z kombinovaných desek na vnější stěny, tloušťky desek přes 160 do 200 mm</t>
  </si>
  <si>
    <t>(11,38*2+11,4*2)*7,3</t>
  </si>
  <si>
    <t>-1,85*1,31-1,67*2,21-(1,44*1,31)*3-1,045*2,21-1,045*2,06     "odpočet okna přízemí"</t>
  </si>
  <si>
    <t>-1,72*1,085-(1,72*1,31)*2-(1,44*1,31)*3-0,92*1,085              "odpočet okna podkroví"</t>
  </si>
  <si>
    <t>Součet      "v.č. 5,6,7"</t>
  </si>
  <si>
    <t>217</t>
  </si>
  <si>
    <t>28375954</t>
  </si>
  <si>
    <t>deska EPS 70 fasádní λ=0,039 tl 200mm</t>
  </si>
  <si>
    <t>1657553155</t>
  </si>
  <si>
    <t>(11,38*2+11,4*2)*6,05</t>
  </si>
  <si>
    <t>-1,85*1,31-1,67*2,06-(1,44*1,31)*3-1,045*1,91-1,045*1,76     "odpočet okna přízemí"</t>
  </si>
  <si>
    <t>247,25*1,02 'Přepočtené koeficientem množství</t>
  </si>
  <si>
    <t>218</t>
  </si>
  <si>
    <t>28376448</t>
  </si>
  <si>
    <t>deska z polystyrénu XPS, hrana rovná a strukturovaný povrch 300kPa tl 180mm</t>
  </si>
  <si>
    <t>-556118670</t>
  </si>
  <si>
    <t>(11,38*2+11,4*2)*1,25</t>
  </si>
  <si>
    <t>-1,67*0,15-1,045*0,3-1,045*0,3     "odpočet okna přízemí"</t>
  </si>
  <si>
    <t>56,072*1,02 'Přepočtené koeficientem množství</t>
  </si>
  <si>
    <t>229</t>
  </si>
  <si>
    <t>622251001</t>
  </si>
  <si>
    <t>Příplatek k cenám kontaktního zateplení vnějších stěn za montáž pod keramický obklad</t>
  </si>
  <si>
    <t>-2051949235</t>
  </si>
  <si>
    <t>Montáž kontaktního zateplení lepením a mechanickým kotvením Příplatek k cenám za montáž pod keramický obklad na vnější stěny</t>
  </si>
  <si>
    <t>(0,375*2,9)*2+0,65*1,125   "přízemí, v.č. 5,7,9"</t>
  </si>
  <si>
    <t>224</t>
  </si>
  <si>
    <t>622511111</t>
  </si>
  <si>
    <t>Tenkovrstvá akrylátová mozaiková střednězrnná omítka včetně penetrace vnějších stěn</t>
  </si>
  <si>
    <t>-472434510</t>
  </si>
  <si>
    <t>Omítka tenkovrstvá akrylátová vnějších ploch  probarvená, včetně penetrace podkladu mozaiková střednězrnná stěn</t>
  </si>
  <si>
    <t>(11,38*2+11,4*2)*0,5</t>
  </si>
  <si>
    <t>221</t>
  </si>
  <si>
    <t>622541021</t>
  </si>
  <si>
    <t>Tenkovrstvá silikonsilikátová zrnitá omítka tl. 2,0 mm včetně penetrace vnějších stěn</t>
  </si>
  <si>
    <t>1925735636</t>
  </si>
  <si>
    <t>Omítka tenkovrstvá silikonsilikátová vnějších ploch  hydrofobní, se samočistícím účinkem probarvená, včetně penetrace podkladu zrnitá, tloušťky 2,0 mm stěn</t>
  </si>
  <si>
    <t>(11,38*2+11,4*2)*6,2</t>
  </si>
  <si>
    <t>230</t>
  </si>
  <si>
    <t>629991012</t>
  </si>
  <si>
    <t>Zakrytí výplní otvorů fólií přilepenou na začišťovací lišty</t>
  </si>
  <si>
    <t>-2099384487</t>
  </si>
  <si>
    <t>Zakrytí vnějších ploch před znečištěním  včetně pozdějšího odkrytí výplní otvorů a svislých ploch fólií přilepenou na začišťovací lištu</t>
  </si>
  <si>
    <t>1,93*1,35+1,75*2,25+1,52*1,35*3+1,125*2,25+1,125*2,1   "přízemí, v.č. 5,7,9"</t>
  </si>
  <si>
    <t>1,8*1,125+1,8*1,35*2+1,52*1,35*3+1*1,125   "podkroví, v.č. 6,7,9"</t>
  </si>
  <si>
    <t>131</t>
  </si>
  <si>
    <t>632451254</t>
  </si>
  <si>
    <t>Potěr cementový samonivelační litý C30 tl do 50 mm</t>
  </si>
  <si>
    <t>341416123</t>
  </si>
  <si>
    <t>Potěr cementový samonivelační litý tř. C 30, tl. přes 45 do 50 mm</t>
  </si>
  <si>
    <t>10,5+5,7+16,1+21,5+13,9+1,7+4,5+6,4+5,6+5+3,9      "v.č. 5, sk1 a sk1a"</t>
  </si>
  <si>
    <t>6+5,6+10,1+1,6+3,5+21,6+2,4+12,4+5,6+1,3+24,5+3,7      "v.č. 6, sk3"</t>
  </si>
  <si>
    <t>132</t>
  </si>
  <si>
    <t>632451293</t>
  </si>
  <si>
    <t>Příplatek k cementovému samonivelačnímu litému potěru C30 ZKD 5 mm tloušťky přes 50 mm</t>
  </si>
  <si>
    <t>625382116</t>
  </si>
  <si>
    <t>Potěr cementový samonivelační litý Příplatek k cenám za každých dalších i započatých 5 mm tloušťky přes 50 mm tř. C 30</t>
  </si>
  <si>
    <t>193,1+5*3,7  "příplatek 5 mm všude + m.č. 11 + dalších 25 mm"</t>
  </si>
  <si>
    <t>219</t>
  </si>
  <si>
    <t>632459135</t>
  </si>
  <si>
    <t>Příplatek k potěrům tl do 50 mm za sklon přes 30 do 45°</t>
  </si>
  <si>
    <t>-1188016963</t>
  </si>
  <si>
    <t>Příplatky k cenám potěrů  za sklon od vodorovné roviny přes 30 do 45°, tl. potěru přes 40 do 50 mm</t>
  </si>
  <si>
    <t>5      "v.č. 5, m.č. 110, sk1"</t>
  </si>
  <si>
    <t>220</t>
  </si>
  <si>
    <t>632459176</t>
  </si>
  <si>
    <t>Příplatek k potěrům tl do 60 mm za plochu do 5 m2</t>
  </si>
  <si>
    <t>194855716</t>
  </si>
  <si>
    <t>Příplatky k cenám potěrů  za malou plochu do 5 m2 jednotlivě, tl. potěru přes 50 do 60 mm</t>
  </si>
  <si>
    <t>1,7+4,5+5+3,9      "v.č. 5, sk1 a sk1a"</t>
  </si>
  <si>
    <t>1,6+3,5+2,4+1,3+3,7      "v.č. 6, sk3"</t>
  </si>
  <si>
    <t>529</t>
  </si>
  <si>
    <t>634911113</t>
  </si>
  <si>
    <t>Řezání dilatačních spár š 5 mm hl do 50 mm v čerstvé betonové mazanině</t>
  </si>
  <si>
    <t>-488948064</t>
  </si>
  <si>
    <t>Řezání dilatačních nebo smršťovacích spár  v čerstvé betonové mazanině nebo potěru šířky do 5 mm, hloubky přes 20 do 50 mm</t>
  </si>
  <si>
    <t>3,5         "v.č. 5, m.č. 104"</t>
  </si>
  <si>
    <t>3,7         "v.č. 6, m.č. 206"</t>
  </si>
  <si>
    <t>3,3         "v.č. 6, m.č. 211"</t>
  </si>
  <si>
    <t>234</t>
  </si>
  <si>
    <t>642942111</t>
  </si>
  <si>
    <t>Osazování zárubní nebo rámů dveřních kovových do 2,5 m2 na MC</t>
  </si>
  <si>
    <t>-795879847</t>
  </si>
  <si>
    <t>Osazování zárubní nebo rámů kovových dveřních  lisovaných nebo z úhelníků bez dveřních křídel na cementovou maltu, plochy otvoru do 2,5 m2</t>
  </si>
  <si>
    <t>8         "přízemí, v.č. 5"</t>
  </si>
  <si>
    <t>10         "podkroví, v.č. 6"</t>
  </si>
  <si>
    <t>235</t>
  </si>
  <si>
    <t>55331480</t>
  </si>
  <si>
    <t>zárubeň jednokřídlá ocelová pro zdění tl stěny 75-100mm rozměru 600/1970, 2100mm</t>
  </si>
  <si>
    <t>-539959289</t>
  </si>
  <si>
    <t>1         "podkroví, v.č. 6"</t>
  </si>
  <si>
    <t>236</t>
  </si>
  <si>
    <t>55331481</t>
  </si>
  <si>
    <t>zárubeň jednokřídlá ocelová pro zdění tl stěny 75-100mm rozměru 700/1970, 2100mm</t>
  </si>
  <si>
    <t>832138034</t>
  </si>
  <si>
    <t>3         "podkroví, v.č. 6"</t>
  </si>
  <si>
    <t>237</t>
  </si>
  <si>
    <t>55331482</t>
  </si>
  <si>
    <t>zárubeň jednokřídlá ocelová pro zdění tl stěny 75-100mm rozměru 800/1970, 2100mm</t>
  </si>
  <si>
    <t>-1261179816</t>
  </si>
  <si>
    <t>6         "podkroví, v.č. 6"</t>
  </si>
  <si>
    <t>238</t>
  </si>
  <si>
    <t>642946111</t>
  </si>
  <si>
    <t>Osazování pouzdra posuvných dveří s jednou kapsou pro jedno křídlo šířky do 800 mm do zděné příčky</t>
  </si>
  <si>
    <t>1949993424</t>
  </si>
  <si>
    <t>Osazení stavebního pouzdra posuvných dveří do zděné příčky  s jednou kapsou pro jedno dveřní křídlo průchozí šířky do 800 mm</t>
  </si>
  <si>
    <t>239</t>
  </si>
  <si>
    <t>55331611</t>
  </si>
  <si>
    <t>pouzdro stavební posuvných dveří jednopouzdrové 700mm standardní rozměr</t>
  </si>
  <si>
    <t>-769987497</t>
  </si>
  <si>
    <t>9</t>
  </si>
  <si>
    <t>Ostatní konstrukce a práce, bourání</t>
  </si>
  <si>
    <t>290</t>
  </si>
  <si>
    <t>941221111</t>
  </si>
  <si>
    <t>Montáž lešení řadového rámového těžkého zatížení do 300 kg/m2 š do 1,2 m v do 10 m</t>
  </si>
  <si>
    <t>2140591718</t>
  </si>
  <si>
    <t>Montáž lešení řadového rámového těžkého pracovního s podlahami  s provozním zatížením tř. 4 do 300 kg/m2 šířky tř. SW09 přes 0,9 do 1,2 m, výšky do 10 m</t>
  </si>
  <si>
    <t>(11,4+2*1,1+11,38+2*1,1)*2*7,5    "v.č. 5,6,7"</t>
  </si>
  <si>
    <t>291</t>
  </si>
  <si>
    <t>941221211</t>
  </si>
  <si>
    <t>Příplatek k lešení řadovému rámovému těžkému š 1,2 m v do 25 m za první a ZKD den použití</t>
  </si>
  <si>
    <t>2029917353</t>
  </si>
  <si>
    <t>Montáž lešení řadového rámového těžkého pracovního s podlahami  s provozním zatížením tř. 4 do 300 kg/m2 Příplatek za první a každý další den použití lešení k ceně -1111 nebo -1112</t>
  </si>
  <si>
    <t>407,7*40</t>
  </si>
  <si>
    <t>292</t>
  </si>
  <si>
    <t>941221811</t>
  </si>
  <si>
    <t>Demontáž lešení řadového rámového těžkého zatížení do 300 kg/m2 š do 1,2 m v do 10 m</t>
  </si>
  <si>
    <t>-248811672</t>
  </si>
  <si>
    <t>Demontáž lešení řadového rámového těžkého pracovního  s provozním zatížením tř. 4 do 300 kg/m2 šířky tř. SW09 přes 0,9 do 1,2 m, výšky do 10 m</t>
  </si>
  <si>
    <t>289</t>
  </si>
  <si>
    <t>949101111</t>
  </si>
  <si>
    <t>Lešení pomocné pro objekty pozemních staveb s lešeňovou podlahou v do 1,9 m zatížení do 150 kg/m2</t>
  </si>
  <si>
    <t>-2078343471</t>
  </si>
  <si>
    <t>Lešení pomocné pracovní pro objekty pozemních staveb  pro zatížení do 150 kg/m2, o výšce lešeňové podlahy do 1,9 m</t>
  </si>
  <si>
    <t>10,5+5,7+16,1+21,5+13,9+1,7+4,5+6,4+5,6+5+3,9    "v.č. 5, přízemí"</t>
  </si>
  <si>
    <t>6+5,6+10,1+1,6+3,5+21,6+2,4+12,4+5,6+1,3+24,5+3,7    "v.č. 6, podkroví"</t>
  </si>
  <si>
    <t>16</t>
  </si>
  <si>
    <t>952901111</t>
  </si>
  <si>
    <t>Vyčištění budov bytové a občanské výstavby při výšce podlaží do 4 m</t>
  </si>
  <si>
    <t>1784555867</t>
  </si>
  <si>
    <t>Vyčištění budov nebo objektů před předáním do užívání  budov bytové nebo občanské výstavby, světlé výšky podlaží do 4 m</t>
  </si>
  <si>
    <t>10,5+63,4+6,4+5,6+5+3,9        "přízemí"</t>
  </si>
  <si>
    <t>6+57,2+35,1     "podkroví"</t>
  </si>
  <si>
    <t>120</t>
  </si>
  <si>
    <t>961021311</t>
  </si>
  <si>
    <t>Bourání základů ze zdiva kamenného</t>
  </si>
  <si>
    <t>164703180</t>
  </si>
  <si>
    <t>Bourání základů ze zdiva kamenného na jakoukoli maltu</t>
  </si>
  <si>
    <t>0,7*0,65*(10,02+4,29+3,4)               "v.č.5 a 7"</t>
  </si>
  <si>
    <t>524</t>
  </si>
  <si>
    <t>961044111</t>
  </si>
  <si>
    <t>Bourání základů z betonu prostého</t>
  </si>
  <si>
    <t>1905910251</t>
  </si>
  <si>
    <t>Bourání základů z betonu  prostého</t>
  </si>
  <si>
    <t>(1,85+2*0,68)*0,3*0,5              "odbourání betonového bloku - zbytek suchého záchodu v.č. 3 a 5"</t>
  </si>
  <si>
    <t>287</t>
  </si>
  <si>
    <t>962022491</t>
  </si>
  <si>
    <t>Bourání zdiva nadzákladového kamenného na MC přes 1 m3</t>
  </si>
  <si>
    <t>-36302731</t>
  </si>
  <si>
    <t>Bourání zdiva nadzákladového kamenného na maltu cementovou, objemu přes 1 m3</t>
  </si>
  <si>
    <t>2*7,5*0,2     "po odbourání zbytků po stávajícím objektu, v.č. 3,5"</t>
  </si>
  <si>
    <t>17</t>
  </si>
  <si>
    <t>962032241</t>
  </si>
  <si>
    <t>Bourání zdiva z cihel pálených nebo vápenopískových na MC přes 1 m3</t>
  </si>
  <si>
    <t>-903268281</t>
  </si>
  <si>
    <t>Bourání zdiva nadzákladového z cihel nebo tvárnic  z cihel pálených nebo vápenopískových, na maltu cementovou, objemu přes 1 m3</t>
  </si>
  <si>
    <t>0,32*10,02*3,33+0,16*0,81*3,33+0,15*(4,3+3,47)*3,33       "zdivo přízemí, v.č. 5"</t>
  </si>
  <si>
    <t>(1,275*2,2+1,275*2,35)*0,48       "nové otvory v přízemí, v.č. 5"</t>
  </si>
  <si>
    <t>(1,52*3*0,45+1,8*0,15*0,3)*0,3       "zdivo parapetů v podkroví, v.č. 6"</t>
  </si>
  <si>
    <t>(1,95*1,125+1,15*1,125)*0,3       "nové otvory v podkroví, v.č. 6"</t>
  </si>
  <si>
    <t>0,48*0,81*4,4+0,25*10,4*2,7+0,3*4,45*0,3+(0,2*0,5*10,1)*2                "zdivo podkroví, v.č. 6"</t>
  </si>
  <si>
    <t>0,3*0,5*(2*11,71+11,4)                                                                 "zdivo atiky, v.č. 7,11"</t>
  </si>
  <si>
    <t>0,3*2,1*(2*0,9+1,45)                                                                 "zdivo vysazeného záchodu ve 2.NP, v.č. 7,8,11"</t>
  </si>
  <si>
    <t>215</t>
  </si>
  <si>
    <t>963051113</t>
  </si>
  <si>
    <t>Bourání ŽB stropů deskových tl přes 80 mm</t>
  </si>
  <si>
    <t>-970784594</t>
  </si>
  <si>
    <t>Bourání železobetonových stropů  deskových, tl. přes 80 mm</t>
  </si>
  <si>
    <t>0,9*1,45*0,25                         "strop vysazeného záchodu ve 2.NP, v.č. 7,8,11"</t>
  </si>
  <si>
    <t>963053935</t>
  </si>
  <si>
    <t>Bourání ŽB schodišťových ramen monolitických zazděných oboustranně</t>
  </si>
  <si>
    <t>-200529626</t>
  </si>
  <si>
    <t>Bourání železobetonových monolitických schodišťových ramen  zazděných oboustranně</t>
  </si>
  <si>
    <t>1,82*1,23  "v.č. 5,7"</t>
  </si>
  <si>
    <t>285</t>
  </si>
  <si>
    <t>964061131</t>
  </si>
  <si>
    <t>Uvolnění zhlaví trámů ze zdiva kamenného průřezu zhlaví do 0,05 m2</t>
  </si>
  <si>
    <t>789620901</t>
  </si>
  <si>
    <t>Uvolnění zhlaví trámu při jeho výměně  pro jakoukoliv délku uložení, ze zdiva kamenného nebo smíšeného, o průřezu zhlaví do 0,05 m2</t>
  </si>
  <si>
    <t>7      "vybourání stávajících trámů v napojení původního objektu, v.č. 3,5"</t>
  </si>
  <si>
    <t>965042141</t>
  </si>
  <si>
    <t>Bourání podkladů pod dlažby nebo mazanin betonových nebo z litého asfaltu tl do 100 mm pl přes 4 m2</t>
  </si>
  <si>
    <t>-1273177670</t>
  </si>
  <si>
    <t>Bourání mazanin betonových nebo z litého asfaltu tl. do 100 mm, plochy přes 4 m2</t>
  </si>
  <si>
    <t>10,02*7,26+2,3*7       "beton v přízemí, v.č. 5"</t>
  </si>
  <si>
    <t>22</t>
  </si>
  <si>
    <t>965082941</t>
  </si>
  <si>
    <t>Odstranění násypů pod podlahami tl přes 200 mm</t>
  </si>
  <si>
    <t>1279381824</t>
  </si>
  <si>
    <t>Odstranění násypu pod podlahami nebo ochranného násypu na střechách tl. přes 200 mm jakékoliv plochy</t>
  </si>
  <si>
    <t>10,02*10,4*0,55      "vybrání podlahy v přízemí, v.č. 5,7"</t>
  </si>
  <si>
    <t>26</t>
  </si>
  <si>
    <t>965083112</t>
  </si>
  <si>
    <t>Odstranění násypů pod podlahami mezi trámy tl do 100 mm pl přes 2 m2</t>
  </si>
  <si>
    <t>-1308244440</t>
  </si>
  <si>
    <t>Odstranění násypu mezi stropními trámy tl. do 100 mm, plochy přes 2 m2</t>
  </si>
  <si>
    <t>10,4*4,7+3,3*5,7           "v.č. 6,7"</t>
  </si>
  <si>
    <t>286</t>
  </si>
  <si>
    <t>967021112</t>
  </si>
  <si>
    <t>Přisekání rovných ostění ve zdivu kamenném nebo smíšeném</t>
  </si>
  <si>
    <t>303046676</t>
  </si>
  <si>
    <t>Přisekání (špicování) rovných ostění bez odstupu  po hrubém vybourání otvorů ve zdivu kamenném nebo smíšeném</t>
  </si>
  <si>
    <t>2*7,5      "po odbourání zbytků po stávajícím objektu, v.č. 3,5"</t>
  </si>
  <si>
    <t>13</t>
  </si>
  <si>
    <t>968062244</t>
  </si>
  <si>
    <t>Vybourání dřevěných rámů oken jednoduchých včetně křídel pl do 1 m2</t>
  </si>
  <si>
    <t>-1572642069</t>
  </si>
  <si>
    <t>Vybourání dřevěných rámů oken s křídly, dveřních zárubní, vrat, stěn, ostění nebo obkladů  rámů oken s křídly jednoduchých, plochy do 1 m2</t>
  </si>
  <si>
    <t>0,4*0,7 "v.č. 5"</t>
  </si>
  <si>
    <t>14</t>
  </si>
  <si>
    <t>968062246</t>
  </si>
  <si>
    <t>Vybourání dřevěných rámů oken jednoduchých včetně křídel pl do 4 m2</t>
  </si>
  <si>
    <t>521873817</t>
  </si>
  <si>
    <t>Vybourání dřevěných rámů oken s křídly, dveřních zárubní, vrat, stěn, ostění nebo obkladů  rámů oken s křídly jednoduchých, plochy do 4 m2</t>
  </si>
  <si>
    <t>1,6*1,64*2+1,8*1,25+1,98*1,64+1,8*1,3+1,56*1,63+2*2,22+1,2*2,17+0,8*2     "v.č. 5"</t>
  </si>
  <si>
    <t>1,54*1,32*4+1,79*1,3*2+0,8*1,7             "v.č.6"</t>
  </si>
  <si>
    <t>213</t>
  </si>
  <si>
    <t>968062356</t>
  </si>
  <si>
    <t>Vybourání dřevěných rámů oken dvojitých včetně křídel pl do 4 m2</t>
  </si>
  <si>
    <t>8718842</t>
  </si>
  <si>
    <t>Vybourání dřevěných rámů oken s křídly, dveřních zárubní, vrat, stěn, ostění nebo obkladů  rámů oken s křídly dvojitých, plochy do 4 m2</t>
  </si>
  <si>
    <t>1,6*1,64+1,58*1,64+1,77*1,25+0,4*0,66+1,56*1,63+1,8*1,3+1,98*1,64    "přízemí okna, v.č. 5"</t>
  </si>
  <si>
    <t>2,03*2,22+1,36*2,17+2,41*0,6    "přízemí dveře + nadsvětlík, v.č. 5"</t>
  </si>
  <si>
    <t>1,79*1,3*2+1,54*1,32*4   "podkroví, v.č. 6"</t>
  </si>
  <si>
    <t>379</t>
  </si>
  <si>
    <t>971024481</t>
  </si>
  <si>
    <t>Vybourání otvorů ve zdivu kamenném pl do 0,25 m2 na MV nebo MVC tl do 900 mm</t>
  </si>
  <si>
    <t>-1585211001</t>
  </si>
  <si>
    <t>Vybourání otvorů ve zdivu základovém nebo nadzákladovém kamenném, smíšeném  kamenném, na maltu vápennou nebo vápenocementovou, plochy do 0,25 m2, tl. do 900 mm</t>
  </si>
  <si>
    <t>2    "prostup kanalizace a vodovodní přípojky ,v.č. 4"</t>
  </si>
  <si>
    <t>527</t>
  </si>
  <si>
    <t>973031844</t>
  </si>
  <si>
    <t>Vysekání kapes ve zdivu cihelném na MC pro zavázání zdí tl do 300 mm</t>
  </si>
  <si>
    <t>1103689652</t>
  </si>
  <si>
    <t>Vysekání výklenků nebo kapes ve zdivu z cihel  na maltu cementovou kapes pro zavázání nových zdí, tl. do 300 mm</t>
  </si>
  <si>
    <t>2*(1,35+2)   "zazdívka otvorů v.č. 6 a 6a"</t>
  </si>
  <si>
    <t>526</t>
  </si>
  <si>
    <t>973031845</t>
  </si>
  <si>
    <t>Vysekání kapes ve zdivu cihelném na MC pro zavázání zdí tl do 450 mm</t>
  </si>
  <si>
    <t>-1482970149</t>
  </si>
  <si>
    <t>Vysekání výklenků nebo kapes ve zdivu z cihel  na maltu cementovou kapes pro zavázání nových zdí, tl. do 450 mm</t>
  </si>
  <si>
    <t>(0,66+1,25+1,35+2,25+1,26)*2   "zazdívka otvorů v.č. 5 a 5a"</t>
  </si>
  <si>
    <t>95</t>
  </si>
  <si>
    <t>973042251</t>
  </si>
  <si>
    <t>Vysekání kapes ve zdivu z betonu pl do 0,10 m2 hl do 300 mm</t>
  </si>
  <si>
    <t>2009177450</t>
  </si>
  <si>
    <t>Vysekání výklenků nebo kapes ve zdivu betonovém  kapes, plochy do 0,10 m2, hl. do 300 mm</t>
  </si>
  <si>
    <t>18+12         "pro osazení keramobetonových filigránových nosníků do stávajícího zdiva, v.č. 10"</t>
  </si>
  <si>
    <t>102</t>
  </si>
  <si>
    <t>974031154</t>
  </si>
  <si>
    <t>Vysekání rýh ve zdivu cihelném hl do 100 mm š do 150 mm</t>
  </si>
  <si>
    <t>-1273239331</t>
  </si>
  <si>
    <t>Vysekání rýh ve zdivu cihelném na maltu vápennou nebo vápenocementovou  do hl. 100 mm a šířky do 150 mm</t>
  </si>
  <si>
    <t>4,1*2+1,1*2+2,3+0,3+2,5*2      "pro provedení schodiště tj. ramena + podesta, v.č. 5,6,7,10"</t>
  </si>
  <si>
    <t>498</t>
  </si>
  <si>
    <t>974031164</t>
  </si>
  <si>
    <t>Vysekání rýh ve zdivu cihelném hl do 150 mm š do 150 mm</t>
  </si>
  <si>
    <t>647412020</t>
  </si>
  <si>
    <t>Vysekání rýh ve zdivu cihelném na maltu vápennou nebo vápenocementovou  do hl. 150 mm a šířky do 150 mm</t>
  </si>
  <si>
    <t>512</t>
  </si>
  <si>
    <t>974031666</t>
  </si>
  <si>
    <t>Vysekání rýh ve zdivu cihelném pro vtahování nosníků hl do 150 mm v do 250 mm</t>
  </si>
  <si>
    <t>1702706909</t>
  </si>
  <si>
    <t>Vysekání rýh ve zdivu cihelném na maltu vápennou nebo vápenocementovou  pro vtahování nosníků do zdí, před vybouráním otvoru do hl. 150 mm, při v. nosníku do 250 mm</t>
  </si>
  <si>
    <t>1,3*3+3*0,5   "do m.č. 111"</t>
  </si>
  <si>
    <t>1,55*3   "do m.č. 101"</t>
  </si>
  <si>
    <t>0,53*3   "do m.č. 103"</t>
  </si>
  <si>
    <t>0,53*3+2,3*3   "do m.č. 104"</t>
  </si>
  <si>
    <t>0,62*3   "do m.č. 105"</t>
  </si>
  <si>
    <t>1,3*2   "do m.č. 203"</t>
  </si>
  <si>
    <t>(0,6*2)*2   "do m.č. 211"</t>
  </si>
  <si>
    <t>0,6*2   "do m.č. 208"</t>
  </si>
  <si>
    <t>2,3*2   "do m.č. 205"</t>
  </si>
  <si>
    <t>500</t>
  </si>
  <si>
    <t>977151124</t>
  </si>
  <si>
    <t>Jádrové vrty diamantovými korunkami do D 180 mm do stavebních materiálů</t>
  </si>
  <si>
    <t>-1108944687</t>
  </si>
  <si>
    <t>Jádrové vrty diamantovými korunkami do stavebních materiálů (železobetonu, betonu, cihel, obkladů, dlažeb, kamene) průměru přes 150 do 180 mm</t>
  </si>
  <si>
    <t>5*0,48 "přízemí odvětrání v.č. 5"</t>
  </si>
  <si>
    <t>6*0,3 "podrkoví odvětrání v.č. 6"</t>
  </si>
  <si>
    <t>149</t>
  </si>
  <si>
    <t>978013191</t>
  </si>
  <si>
    <t>Otlučení (osekání) vnitřní vápenné nebo vápenocementové omítky stěn v rozsahu do 100 %</t>
  </si>
  <si>
    <t>348139402</t>
  </si>
  <si>
    <t>Otlučení vápenných nebo vápenocementových omítek vnitřních ploch stěn s vyškrabáním spar, s očištěním zdiva, v rozsahu přes 50 do 100 %</t>
  </si>
  <si>
    <t>(10,02*2+10,04*2)*6,3        "interiér stavby v.č. 5,6,7"</t>
  </si>
  <si>
    <t>997</t>
  </si>
  <si>
    <t>Přesun sutě</t>
  </si>
  <si>
    <t>18</t>
  </si>
  <si>
    <t>997013152</t>
  </si>
  <si>
    <t>Vnitrostaveništní doprava suti a vybouraných hmot pro budovy v do 9 m s omezením mechanizace</t>
  </si>
  <si>
    <t>-1857307839</t>
  </si>
  <si>
    <t>Vnitrostaveništní doprava suti a vybouraných hmot  vodorovně do 50 m svisle s omezením mechanizace pro budovy a haly výšky přes 6 do 9 m</t>
  </si>
  <si>
    <t>19</t>
  </si>
  <si>
    <t>997013501</t>
  </si>
  <si>
    <t>Odvoz suti a vybouraných hmot na skládku nebo meziskládku do 1 km se složením</t>
  </si>
  <si>
    <t>836838106</t>
  </si>
  <si>
    <t>Odvoz suti a vybouraných hmot na skládku nebo meziskládku  se složením, na vzdálenost do 1 km</t>
  </si>
  <si>
    <t>20</t>
  </si>
  <si>
    <t>997013509</t>
  </si>
  <si>
    <t>Příplatek k odvozu suti a vybouraných hmot na skládku ZKD 1 km přes 1 km</t>
  </si>
  <si>
    <t>-669580575</t>
  </si>
  <si>
    <t>Odvoz suti a vybouraných hmot na skládku nebo meziskládku  se složením, na vzdálenost Příplatek k ceně za každý další i započatý 1 km přes 1 km</t>
  </si>
  <si>
    <t>524,332*46</t>
  </si>
  <si>
    <t>150</t>
  </si>
  <si>
    <t>997013631</t>
  </si>
  <si>
    <t>Poplatek za uložení na skládce (skládkovné) stavebního odpadu směsného kód odpadu 17 09 04</t>
  </si>
  <si>
    <t>-808678166</t>
  </si>
  <si>
    <t>Poplatek za uložení stavebního odpadu na skládce (skládkovné) směsného stavebního a demoličního zatříděného do Katalogu odpadů pod kódem 17 09 04</t>
  </si>
  <si>
    <t>524,332</t>
  </si>
  <si>
    <t>998</t>
  </si>
  <si>
    <t>Přesun hmot</t>
  </si>
  <si>
    <t>78</t>
  </si>
  <si>
    <t>998011002</t>
  </si>
  <si>
    <t>Přesun hmot pro budovy zděné v do 12 m</t>
  </si>
  <si>
    <t>1187902060</t>
  </si>
  <si>
    <t>Přesun hmot pro budovy občanské výstavby, bydlení, výrobu a služby  s nosnou svislou konstrukcí zděnou z cihel, tvárnic nebo kamene vodorovná dopravní vzdálenost do 100 m pro budovy výšky přes 6 do 12 m</t>
  </si>
  <si>
    <t>PSV</t>
  </si>
  <si>
    <t>Práce a dodávky PSV</t>
  </si>
  <si>
    <t>711</t>
  </si>
  <si>
    <t>Izolace proti vodě, vlhkosti a plynům</t>
  </si>
  <si>
    <t>51</t>
  </si>
  <si>
    <t>711111001</t>
  </si>
  <si>
    <t>Provedení izolace proti zemní vlhkosti vodorovné za studena nátěrem penetračním</t>
  </si>
  <si>
    <t>515965790</t>
  </si>
  <si>
    <t>Provedení izolace proti zemní vlhkosti natěradly a tmely za studena  na ploše vodorovné V nátěrem penetračním</t>
  </si>
  <si>
    <t>10,04*10,02      "v.č. 4,7"</t>
  </si>
  <si>
    <t>52</t>
  </si>
  <si>
    <t>11163150</t>
  </si>
  <si>
    <t>lak penetrační asfaltový</t>
  </si>
  <si>
    <t>32</t>
  </si>
  <si>
    <t>-306957669</t>
  </si>
  <si>
    <t>100,601*0,0003 'Přepočtené koeficientem množství</t>
  </si>
  <si>
    <t>59</t>
  </si>
  <si>
    <t>711112001</t>
  </si>
  <si>
    <t>Provedení izolace proti zemní vlhkosti svislé za studena nátěrem penetračním</t>
  </si>
  <si>
    <t>-560094372</t>
  </si>
  <si>
    <t>Provedení izolace proti zemní vlhkosti natěradly a tmely za studena  na ploše svislé S nátěrem penetračním</t>
  </si>
  <si>
    <t>(11,4+11,3)*1,2+(11,4+11,3)*0,4        "v.č. 5,7"</t>
  </si>
  <si>
    <t>60</t>
  </si>
  <si>
    <t>2036624522</t>
  </si>
  <si>
    <t>36,32*0,00035 'Přepočtené koeficientem množství</t>
  </si>
  <si>
    <t>61</t>
  </si>
  <si>
    <t>711141559</t>
  </si>
  <si>
    <t>Provedení izolace proti zemní vlhkosti pásy přitavením vodorovné NAIP</t>
  </si>
  <si>
    <t>281593017</t>
  </si>
  <si>
    <t>Provedení izolace proti zemní vlhkosti pásy přitavením  NAIP na ploše vodorovné V</t>
  </si>
  <si>
    <t>(10,04*10,02)*2      "v.č. 4,7"</t>
  </si>
  <si>
    <t>62</t>
  </si>
  <si>
    <t>62856011</t>
  </si>
  <si>
    <t>pás asfaltový natavitelný modifikovaný SBS tl 4,0mm s vložkou z hliníkové fólie, hliníkové fólie s textilií a spalitelnou PE fólií nebo jemnozrnným minerálním posypem na horním povrchu</t>
  </si>
  <si>
    <t>1118477866</t>
  </si>
  <si>
    <t>63</t>
  </si>
  <si>
    <t>62855001</t>
  </si>
  <si>
    <t>pás asfaltový natavitelný modifikovaný SBS tl 4,0mm s vložkou z polyesterové rohože a spalitelnou PE fólií nebo jemnozrnným minerálním posypem na horním povrchu</t>
  </si>
  <si>
    <t>-1768323526</t>
  </si>
  <si>
    <t>64</t>
  </si>
  <si>
    <t>711142559</t>
  </si>
  <si>
    <t>Provedení izolace proti zemní vlhkosti pásy přitavením svislé NAIP</t>
  </si>
  <si>
    <t>-2086560907</t>
  </si>
  <si>
    <t>Provedení izolace proti zemní vlhkosti pásy přitavením  NAIP na ploše svislé S</t>
  </si>
  <si>
    <t>2*((11,4+11,3)*1,2+(11,4+11,3)*0,4)        "v.č. 5,7"</t>
  </si>
  <si>
    <t>65</t>
  </si>
  <si>
    <t>-708044619</t>
  </si>
  <si>
    <t>36,32*1,2 'Přepočtené koeficientem množství</t>
  </si>
  <si>
    <t>66</t>
  </si>
  <si>
    <t>-905685998</t>
  </si>
  <si>
    <t>79</t>
  </si>
  <si>
    <t>998711102</t>
  </si>
  <si>
    <t>Přesun hmot tonážní pro izolace proti vodě, vlhkosti a plynům v objektech výšky do 12 m</t>
  </si>
  <si>
    <t>-614933835</t>
  </si>
  <si>
    <t>Přesun hmot pro izolace proti vodě, vlhkosti a plynům  stanovený z hmotnosti přesunovaného materiálu vodorovná dopravní vzdálenost do 50 m v objektech výšky přes 6 do 12 m</t>
  </si>
  <si>
    <t>712</t>
  </si>
  <si>
    <t>Povlakové krytiny</t>
  </si>
  <si>
    <t>167</t>
  </si>
  <si>
    <t>712300832</t>
  </si>
  <si>
    <t>Odstranění povlakové krytiny střech do 10° dvouvrstvé</t>
  </si>
  <si>
    <t>-1728039547</t>
  </si>
  <si>
    <t>Odstranění ze střech plochých do 10°  krytiny povlakové dvouvrstvé</t>
  </si>
  <si>
    <t>11,4*11,71       "v.č. 7,11"</t>
  </si>
  <si>
    <t>168</t>
  </si>
  <si>
    <t>712300843</t>
  </si>
  <si>
    <t>Odstranění povlakové krytiny střech do 10° od zbytkového asfaltového pásu odsekáním</t>
  </si>
  <si>
    <t>-1027382369</t>
  </si>
  <si>
    <t>Odstranění ze střech plochých do 10°  zbytkového asfaltového pásu odsekáním</t>
  </si>
  <si>
    <t>169</t>
  </si>
  <si>
    <t>712300845</t>
  </si>
  <si>
    <t>Demontáž ventilační hlavice na ploché střeše sklonu do 10°</t>
  </si>
  <si>
    <t>-939572134</t>
  </si>
  <si>
    <t>Odstranění ze střech plochých do 10°  doplňků ventilační hlavice</t>
  </si>
  <si>
    <t>6*3       "v.č. 7,11"</t>
  </si>
  <si>
    <t>171</t>
  </si>
  <si>
    <t>712300851</t>
  </si>
  <si>
    <t>Demontáž ukončujícího kovového profilu přímého</t>
  </si>
  <si>
    <t>915551279</t>
  </si>
  <si>
    <t>Odstranění ze střech plochých do 10°  ukončení izolace střechy kovovými profily přímými</t>
  </si>
  <si>
    <t>11,4+2*11,7       "v.č. 7,11"</t>
  </si>
  <si>
    <t>170</t>
  </si>
  <si>
    <t>712300852</t>
  </si>
  <si>
    <t>Demontáž ukončujícího kovového profilu rohového</t>
  </si>
  <si>
    <t>648380331</t>
  </si>
  <si>
    <t>Odstranění ze střech plochých do 10°  ukončení izolace střechy kovovými profily rohovými</t>
  </si>
  <si>
    <t>2       "v.č. 7,11"</t>
  </si>
  <si>
    <t>173</t>
  </si>
  <si>
    <t>712331111</t>
  </si>
  <si>
    <t>Provedení povlakové krytiny střech do 10° podkladní vrstvy pásy na sucho samolepící</t>
  </si>
  <si>
    <t>-128685363</t>
  </si>
  <si>
    <t>Provedení povlakové krytiny střech plochých do 10° pásy na sucho  podkladní samolepící asfaltový pás</t>
  </si>
  <si>
    <t>11,6*11,91       "v.č. 7,11, sk4"</t>
  </si>
  <si>
    <t>174</t>
  </si>
  <si>
    <t>62856002</t>
  </si>
  <si>
    <t>pás asfaltový samolepicí modifikovaný SBS tl 3,0mm s vložkou z hliníkové fólie, hliníkové fólie s textilií se  spalitelnou fólií nebo jemnozrnným minerálním posypem nebo textilií na horním povrchu</t>
  </si>
  <si>
    <t>-517616783</t>
  </si>
  <si>
    <t>138,156*1,15 'Přepočtené koeficientem množství</t>
  </si>
  <si>
    <t>183</t>
  </si>
  <si>
    <t>712363115</t>
  </si>
  <si>
    <t>Provedení povlakové krytiny střech do 10° zaizolování prostupů kruhového průřezu D do 300 mm</t>
  </si>
  <si>
    <t>1826887491</t>
  </si>
  <si>
    <t>Provedení povlakové krytiny střech plochých do 10° fólií  ostatní činnosti při pokládání hydroizolačních fólií (materiál ve specifikaci) zaizolování prostupů střešní rovinou kruhový průřez, průměr do 300 mm</t>
  </si>
  <si>
    <t>4    "1x radon a 3x odvětrání kanalizace, v.č. 11"</t>
  </si>
  <si>
    <t>184</t>
  </si>
  <si>
    <t>28342048</t>
  </si>
  <si>
    <t>tvarovka vlnovec z homogenní fólie na bázi TPO</t>
  </si>
  <si>
    <t>1446381293</t>
  </si>
  <si>
    <t>185</t>
  </si>
  <si>
    <t>712363357</t>
  </si>
  <si>
    <t>Povlakové krytiny střech do 10° z tvarovaných poplastovaných lišt délky 2 m okapnice široká rš 250 mm</t>
  </si>
  <si>
    <t>1987721110</t>
  </si>
  <si>
    <t>Povlakové krytiny střech plochých do 10° z tvarovaných poplastovaných lišt okapnice rš 250 mm</t>
  </si>
  <si>
    <t>11,8       "v.č. 7,11"</t>
  </si>
  <si>
    <t>186</t>
  </si>
  <si>
    <t>712363358</t>
  </si>
  <si>
    <t>Povlakové krytiny střech do 10° z tvarovaných poplastovaných lišt délky 2 m závětrná lišta rš 250 mm</t>
  </si>
  <si>
    <t>2059502402</t>
  </si>
  <si>
    <t>Povlakové krytiny střech plochých do 10° z tvarovaných poplastovaných lišt, závětrná lišta rš 250 mm</t>
  </si>
  <si>
    <t>11,8+2*12       "v.č. 7,11"</t>
  </si>
  <si>
    <t>178</t>
  </si>
  <si>
    <t>712363611</t>
  </si>
  <si>
    <t>Provedení povlak krytiny mechanicky kotvenou do trapézu TI tl přes 240 mm vnitřní pole, budova v do 18 m</t>
  </si>
  <si>
    <t>-584522087</t>
  </si>
  <si>
    <t>Provedení povlakové krytiny střech plochých do 10° s mechanicky kotvenou izolací včetně položení fólie a horkovzdušného svaření tl. tepelné izolace přes 240 mm budovy výšky do 18 m, kotvené do trapézového plechu nebo do dřeva vnitřní pole</t>
  </si>
  <si>
    <t>138,156*0,5 "tj. vnitřní pole 50%"</t>
  </si>
  <si>
    <t>180</t>
  </si>
  <si>
    <t>712363612</t>
  </si>
  <si>
    <t>Provedení povlak krytiny mechanicky kotvenou do trapézu TI tl přes 240 mm krajní pole, budova v do 18 m</t>
  </si>
  <si>
    <t>1264208405</t>
  </si>
  <si>
    <t>Provedení povlakové krytiny střech plochých do 10° s mechanicky kotvenou izolací včetně položení fólie a horkovzdušného svaření tl. tepelné izolace přes 240 mm budovy výšky do 18 m, kotvené do trapézového plechu nebo do dřeva krajní pole</t>
  </si>
  <si>
    <t>138,156*0,33 "tj. krajní pole pole 33%"</t>
  </si>
  <si>
    <t>181</t>
  </si>
  <si>
    <t>712363613</t>
  </si>
  <si>
    <t>Provedení povlak krytiny mechanicky kotvenou do trapézu TI tl přes 240 mm rohové pole, budova v do 18 m</t>
  </si>
  <si>
    <t>-1773726040</t>
  </si>
  <si>
    <t>Provedení povlakové krytiny střech plochých do 10° s mechanicky kotvenou izolací včetně položení fólie a horkovzdušného svaření tl. tepelné izolace přes 240 mm budovy výšky do 18 m, kotvené do trapézového plechu nebo do dřeva rohové pole</t>
  </si>
  <si>
    <t>138,156*0,17 "tj. rohové pole pole 17%"</t>
  </si>
  <si>
    <t>182</t>
  </si>
  <si>
    <t>28329015</t>
  </si>
  <si>
    <t>fólie hydroizolační střešní TPO (FPO), mechanicky kotvená tl 2,0mm</t>
  </si>
  <si>
    <t>1586148188</t>
  </si>
  <si>
    <t>11,6*11,91*1,15       "v.č. 7,11, sk4"</t>
  </si>
  <si>
    <t>158,879*1,15 'Přepočtené koeficientem množství</t>
  </si>
  <si>
    <t>172</t>
  </si>
  <si>
    <t>998712102</t>
  </si>
  <si>
    <t>Přesun hmot tonážní tonážní pro krytiny povlakové v objektech v do 12 m</t>
  </si>
  <si>
    <t>-499850976</t>
  </si>
  <si>
    <t>Přesun hmot pro povlakové krytiny stanovený z hmotnosti přesunovaného materiálu vodorovná dopravní vzdálenost do 50 m v objektech výšky přes 6 do 12 m</t>
  </si>
  <si>
    <t>713</t>
  </si>
  <si>
    <t>Izolace tepelné</t>
  </si>
  <si>
    <t>121</t>
  </si>
  <si>
    <t>713121121</t>
  </si>
  <si>
    <t>Montáž izolace tepelné podlah volně kladenými rohožemi, pásy, dílci, deskami 2 vrstvy</t>
  </si>
  <si>
    <t>-1729708782</t>
  </si>
  <si>
    <t>Montáž tepelné izolace podlah rohožemi, pásy, deskami, dílci, bloky (izolační materiál ve specifikaci) kladenými volně dvouvrstvá</t>
  </si>
  <si>
    <t>122</t>
  </si>
  <si>
    <t>28372309</t>
  </si>
  <si>
    <t>deska EPS 100 do plochých střech a podlah λ=0,037 tl 100mm</t>
  </si>
  <si>
    <t>1729409693</t>
  </si>
  <si>
    <t>10,5+5,7+16,1+21,5+13,9+1,7+4,5+6,4+5,6+5      "v.č. 5, sk1, místnosti 101 až 110"</t>
  </si>
  <si>
    <t>90,9*1,02 'Přepočtené koeficientem množství</t>
  </si>
  <si>
    <t>123</t>
  </si>
  <si>
    <t>28372308</t>
  </si>
  <si>
    <t>deska EPS 100 do plochých střech a podlah λ=0,037 tl 80mm</t>
  </si>
  <si>
    <t>-915149715</t>
  </si>
  <si>
    <t>189,2*1,02 'Přepočtené koeficientem množství</t>
  </si>
  <si>
    <t>127</t>
  </si>
  <si>
    <t>28616309</t>
  </si>
  <si>
    <t>deska systémová pro podlahové topení celkové v 31mm s izolací v 11mm</t>
  </si>
  <si>
    <t>1255454994</t>
  </si>
  <si>
    <t>(6+5,6+10,1+1,6+3,5+21,6+2,4+12,4+5,6+1,3+24,5+3,7)*1,02      "v.č. 6, sk3"</t>
  </si>
  <si>
    <t>124</t>
  </si>
  <si>
    <t>28376451</t>
  </si>
  <si>
    <t>deska z polystyrénu XPS, hrana polodrážková a hladký povrch 300kPa tl 200mm</t>
  </si>
  <si>
    <t>1542593757</t>
  </si>
  <si>
    <t>3,9      "v.č.5, sk1a, m.č. 111 "</t>
  </si>
  <si>
    <t>3,9*2,04 'Přepočtené koeficientem množství</t>
  </si>
  <si>
    <t>125</t>
  </si>
  <si>
    <t>713121211</t>
  </si>
  <si>
    <t>Montáž izolace tepelné podlah volně kladenými okrajovými pásky</t>
  </si>
  <si>
    <t>-1492727054</t>
  </si>
  <si>
    <t>Montáž tepelné izolace podlah okrajovými pásky kladenými volně</t>
  </si>
  <si>
    <t>2*(5,3+4)         "v.č. 5, m.č. 101"</t>
  </si>
  <si>
    <t>2*(3,85+1,5)         "v.č. 5, m.č. 102"</t>
  </si>
  <si>
    <t>2*(6,3+4+0,625+0,15)         "v.č. 5, m.č. 103"</t>
  </si>
  <si>
    <t>2*(4,3+5,9)         "v.č. 5, m.č. 104"</t>
  </si>
  <si>
    <t>2*(3,5+4)         "v.č. 5, m.č. 105"</t>
  </si>
  <si>
    <t>2*(3,7+1,75+0,9+0,1)         "v.č. 5, m.č. 106+107"</t>
  </si>
  <si>
    <t>2*(1,6+4)         "v.č. 5, m.č. 108"</t>
  </si>
  <si>
    <t>2*(2,9+2)         "v.č. 5, m.č. 109"</t>
  </si>
  <si>
    <t>2*(2,3+4)         "v.č. 5, m.č. 110"</t>
  </si>
  <si>
    <t>2*(1,5+2,7)         "v.č. 5, m.č. 111"</t>
  </si>
  <si>
    <t>Mezisoučet     "přízemí"</t>
  </si>
  <si>
    <t>2*(1+1,25)         "v.č. 6, m.č. 201"</t>
  </si>
  <si>
    <t>2*(4+1,4)         "v.č. 6, m.č. 202"</t>
  </si>
  <si>
    <t>2*(4,75+3,65)         "v.č. 6, m.č. 203"</t>
  </si>
  <si>
    <t>2*(0,9+1,8)         "v.č. 6, m.č. 204"</t>
  </si>
  <si>
    <t>2*(1,75+2,1+0,9+0,1)         "v.č. 6, m.č. 205"</t>
  </si>
  <si>
    <t>2*(3,7+5,9)         "v.č. 6, m.č. 206"</t>
  </si>
  <si>
    <t>2*(1,75+1,4)         "v.č. 6, m.č. 207"</t>
  </si>
  <si>
    <t>2*(2,85+4,4)         "v.č. 6, m.č. 208"</t>
  </si>
  <si>
    <t>2*(3,4+1,7)         "v.č. 6, m.č. 209"</t>
  </si>
  <si>
    <t>2*(1,2+1,1)         "v.č. 6, m.č. 210"</t>
  </si>
  <si>
    <t>2*(7,5+3,3)         "v.č. 6, m.č. 211"</t>
  </si>
  <si>
    <t>2*(2,65+1,7)         "v.č. 6, m.č. 212"</t>
  </si>
  <si>
    <t>Mezisoučet        "podkroví"</t>
  </si>
  <si>
    <t>126</t>
  </si>
  <si>
    <t>63140274</t>
  </si>
  <si>
    <t>pásek okrajový izolační minerální plovoucích podlah š 120mm tl 12mm</t>
  </si>
  <si>
    <t>-1391406287</t>
  </si>
  <si>
    <t>274,05*1,02 'Přepočtené koeficientem množství</t>
  </si>
  <si>
    <t>175</t>
  </si>
  <si>
    <t>713141152</t>
  </si>
  <si>
    <t>Montáž izolace tepelné střech plochých kladené volně 2 vrstvy rohoží, pásů, dílců, desek</t>
  </si>
  <si>
    <t>-956810610</t>
  </si>
  <si>
    <t>Montáž tepelné izolace střech plochých rohožemi, pásy, deskami, dílci, bloky (izolační materiál ve specifikaci) kladenými volně dvouvrstvá</t>
  </si>
  <si>
    <t>11,4*11,71       "v.č. 7,11, sk4"</t>
  </si>
  <si>
    <t>176</t>
  </si>
  <si>
    <t>28372321</t>
  </si>
  <si>
    <t>deska EPS 100 do plochých střech a podlah λ=0,037 tl 200mm</t>
  </si>
  <si>
    <t>-404119794</t>
  </si>
  <si>
    <t>133,494</t>
  </si>
  <si>
    <t>-(11,4*2+11,71*2)*0,5*2*1,02       "v.č. 7,11,16 - 2 vrstvy, odpočet za XPS na okrajích střechy "</t>
  </si>
  <si>
    <t>86,35*1,02 'Přepočtené koeficientem množství</t>
  </si>
  <si>
    <t>177</t>
  </si>
  <si>
    <t>28372317</t>
  </si>
  <si>
    <t>deska EPS 100 do plochých střech a podlah λ=0,037 tl 150mm</t>
  </si>
  <si>
    <t>205266931</t>
  </si>
  <si>
    <t>193</t>
  </si>
  <si>
    <t>28376426</t>
  </si>
  <si>
    <t>deska z polystyrénu XPS, hrana polodrážková a hladký povrch 300kPa tl 150mm</t>
  </si>
  <si>
    <t>-641674134</t>
  </si>
  <si>
    <t>(11,4*2+11,71*2)*0,5*2*1,02       "v.č. 7,11,16 - 2 vrstvy "</t>
  </si>
  <si>
    <t>128</t>
  </si>
  <si>
    <t>713191133</t>
  </si>
  <si>
    <t>Montáž izolace tepelné podlah, stropů vrchem nebo střech překrytí fólií s přelepeným spojem</t>
  </si>
  <si>
    <t>1682368278</t>
  </si>
  <si>
    <t>Montáž tepelné izolace stavebních konstrukcí - doplňky a konstrukční součásti podlah, stropů vrchem nebo střech překrytím fólií položenou volně s přelepením spojů</t>
  </si>
  <si>
    <t>(10,5+5,7+16,1+21,5+13,9+1,7+4,5+6,4+5,6+5+3,9)*1,1      "v.č. 5, sk1 a sk1a"</t>
  </si>
  <si>
    <t>129</t>
  </si>
  <si>
    <t>28323055</t>
  </si>
  <si>
    <t>fólie PE (500 kg/m3) separační podlahová oddělující tepelnou izolaci tl 0,8mm</t>
  </si>
  <si>
    <t>-1532481271</t>
  </si>
  <si>
    <t>104,28*1,1 'Přepočtené koeficientem množství</t>
  </si>
  <si>
    <t>130</t>
  </si>
  <si>
    <t>998713102</t>
  </si>
  <si>
    <t>Přesun hmot tonážní pro izolace tepelné v objektech v do 12 m</t>
  </si>
  <si>
    <t>1329395259</t>
  </si>
  <si>
    <t>Přesun hmot pro izolace tepelné stanovený z hmotnosti přesunovaného materiálu vodorovná dopravní vzdálenost do 50 m v objektech výšky přes 6 m do 12 m</t>
  </si>
  <si>
    <t>721</t>
  </si>
  <si>
    <t>Zdravotechnika - vnitřní kanalizace</t>
  </si>
  <si>
    <t>399</t>
  </si>
  <si>
    <t>721160802</t>
  </si>
  <si>
    <t>Demontáž potrubí vláknocementového DN 100</t>
  </si>
  <si>
    <t>-886483343</t>
  </si>
  <si>
    <t>Demontáž potrubí z vláknocementových trub  odpadních nebo ventilačních do DN 100</t>
  </si>
  <si>
    <t>15     "v.č.5"</t>
  </si>
  <si>
    <t>380</t>
  </si>
  <si>
    <t>721173401</t>
  </si>
  <si>
    <t>Potrubí kanalizační z PVC SN 4 svodné DN 110</t>
  </si>
  <si>
    <t>1127324441</t>
  </si>
  <si>
    <t>Potrubí z trub PVC SN4 svodné (ležaté) DN 110</t>
  </si>
  <si>
    <t>1,25+2,5+0,7+0,5+0,7                 "ležatá kanalizace, splašková, v.č. 4"</t>
  </si>
  <si>
    <t>294</t>
  </si>
  <si>
    <t>721173402</t>
  </si>
  <si>
    <t>Potrubí kanalizační z PVC SN 4 svodné DN 125</t>
  </si>
  <si>
    <t>-971234585</t>
  </si>
  <si>
    <t>Potrubí z plastových trub PVC SN4 svodné (ležaté) DN 125</t>
  </si>
  <si>
    <t>0,5+5,2+0,7+0,75+0,5+0,7+1+2,75+0,5+0,7+0,25+0,7+0,25+0,7                 "ležatá kanalizace, splašková, v.č. 4"</t>
  </si>
  <si>
    <t>295</t>
  </si>
  <si>
    <t>721173403</t>
  </si>
  <si>
    <t>Potrubí kanalizační z PVC SN 4 svodné DN 160</t>
  </si>
  <si>
    <t>-1541983871</t>
  </si>
  <si>
    <t>Potrubí z plastových trub PVC SN4 svodné (ležaté) DN 160</t>
  </si>
  <si>
    <t>8+0,5+2,25+1,75                 "ležatá kanalizace splašková, v.č. 4"</t>
  </si>
  <si>
    <t>301</t>
  </si>
  <si>
    <t>721174025</t>
  </si>
  <si>
    <t>Potrubí kanalizační z PP odpadní DN 100</t>
  </si>
  <si>
    <t>CS ÚRS 2018 01</t>
  </si>
  <si>
    <t>-1891160266</t>
  </si>
  <si>
    <t>Potrubí z plastových trub polypropylenové odpadní (svislé) DN 100</t>
  </si>
  <si>
    <t>3,2*4          "svislé do podrkoví v.č. 5,6,7,13,14"</t>
  </si>
  <si>
    <t>296</t>
  </si>
  <si>
    <t>721174042</t>
  </si>
  <si>
    <t>Potrubí kanalizační z PP připojovací DN 40</t>
  </si>
  <si>
    <t>-310324775</t>
  </si>
  <si>
    <t>Potrubí z plastových trub polypropylenové připojovací DN 40</t>
  </si>
  <si>
    <t>0,5+1+0,5+0,3+1+1+0,5+2+0,5           "v.č. 14"</t>
  </si>
  <si>
    <t>297</t>
  </si>
  <si>
    <t>721174043</t>
  </si>
  <si>
    <t>Potrubí kanalizační z PP připojovací DN 50</t>
  </si>
  <si>
    <t>1935083854</t>
  </si>
  <si>
    <t>Potrubí z plastových trub polypropylenové připojovací DN 50</t>
  </si>
  <si>
    <t>1+0,5+1+0,5           "v.č. 13"</t>
  </si>
  <si>
    <t>0,8+1+0,6+0,75+0,3+1+0,5+1,2+0,3+1+0,5           "v.č. 14"</t>
  </si>
  <si>
    <t>389</t>
  </si>
  <si>
    <t>721174045</t>
  </si>
  <si>
    <t>Potrubí kanalizační z PP připojovací DN 100</t>
  </si>
  <si>
    <t>-1214671919</t>
  </si>
  <si>
    <t>Potrubí z plastových trub polypropylenové připojovací DN 100</t>
  </si>
  <si>
    <t>1,2         "v.č. 13"</t>
  </si>
  <si>
    <t>1+1,4           "v.č. 14"</t>
  </si>
  <si>
    <t>302</t>
  </si>
  <si>
    <t>721174063</t>
  </si>
  <si>
    <t>Potrubí kanalizační z PP větrací DN 110</t>
  </si>
  <si>
    <t>-292976447</t>
  </si>
  <si>
    <t>Potrubí z plastových trub polypropylenové větrací DN 110</t>
  </si>
  <si>
    <t>3,9*2          "odvětrání nad střechu v.č. 6,7,14"</t>
  </si>
  <si>
    <t>387</t>
  </si>
  <si>
    <t>721174065</t>
  </si>
  <si>
    <t>Potrubí kanalizační z PP větrací DN 150</t>
  </si>
  <si>
    <t>-11095937</t>
  </si>
  <si>
    <t>Potrubí z plastových trub polypropylenové větrací DN 150</t>
  </si>
  <si>
    <t>7     "v.č. 4,5,6,7 - odvětrání radonu"</t>
  </si>
  <si>
    <t>305</t>
  </si>
  <si>
    <t>721194104</t>
  </si>
  <si>
    <t>Vyvedení a upevnění odpadních výpustek DN 40</t>
  </si>
  <si>
    <t>1874345029</t>
  </si>
  <si>
    <t>Vyměření přípojek na potrubí vyvedení a upevnění odpadních výpustek DN 40</t>
  </si>
  <si>
    <t>2           "v.č. 14"</t>
  </si>
  <si>
    <t>306</t>
  </si>
  <si>
    <t>721194105</t>
  </si>
  <si>
    <t>Vyvedení a upevnění odpadních výpustek DN 50</t>
  </si>
  <si>
    <t>-2010602082</t>
  </si>
  <si>
    <t>Vyměření přípojek na potrubí vyvedení a upevnění odpadních výpustek DN 50</t>
  </si>
  <si>
    <t>3           "v.č. 13"</t>
  </si>
  <si>
    <t>5           "v.č. 14"</t>
  </si>
  <si>
    <t>308</t>
  </si>
  <si>
    <t>721211402</t>
  </si>
  <si>
    <t>Vpusť podlahová s vodorovným odtokem DN 40/50 s automatickým vztlakovým uzávěrem</t>
  </si>
  <si>
    <t>1514528069</t>
  </si>
  <si>
    <t>Podlahové vpusti s vodorovným odtokem DN 40/50 s automatickým vztlakovým uzávěrem</t>
  </si>
  <si>
    <t>1           "v.č. 13, m.č. 111"</t>
  </si>
  <si>
    <t>309</t>
  </si>
  <si>
    <t>721212122</t>
  </si>
  <si>
    <t>Odtokový sprchový žlab délky 750 mm s krycím roštem a zápachovou uzávěrkou</t>
  </si>
  <si>
    <t>-1017939651</t>
  </si>
  <si>
    <t>Odtokové sprchové žlaby se zápachovou uzávěrkou a krycím roštem délky 750 mm</t>
  </si>
  <si>
    <t>1          "v.č. 13, m.č. 107"</t>
  </si>
  <si>
    <t>2           "v.č. 14, m.č. 205 a 212"</t>
  </si>
  <si>
    <t>310</t>
  </si>
  <si>
    <t>721226511</t>
  </si>
  <si>
    <t>Zápachová uzávěrka podomítková pro pračku a myčku DN 40</t>
  </si>
  <si>
    <t>-617349213</t>
  </si>
  <si>
    <t>Zápachové uzávěrky podomítkové (Pe) s krycí deskou pro pračku a myčku DN 40</t>
  </si>
  <si>
    <t>312</t>
  </si>
  <si>
    <t>721242116</t>
  </si>
  <si>
    <t>Lapač střešních splavenin z PP se zápachovou klapkou a lapacím košem DN 125</t>
  </si>
  <si>
    <t>-750148641</t>
  </si>
  <si>
    <t>Lapače střešních splavenin polypropylenové (PP) DN 125</t>
  </si>
  <si>
    <t>1     "v.č. 3"</t>
  </si>
  <si>
    <t>388</t>
  </si>
  <si>
    <t>721273153</t>
  </si>
  <si>
    <t>Hlavice ventilační polypropylen PP DN 110</t>
  </si>
  <si>
    <t>2018485301</t>
  </si>
  <si>
    <t>Ventilační hlavice z polypropylenu (PP) DN 110</t>
  </si>
  <si>
    <t>4         "odvětrání nad střechu v.č. 6,7,14, 3x kanalizace a 1x radon"</t>
  </si>
  <si>
    <t>313</t>
  </si>
  <si>
    <t>721290111</t>
  </si>
  <si>
    <t>Zkouška těsnosti potrubí kanalizace vodou do DN 125</t>
  </si>
  <si>
    <t>1040943214</t>
  </si>
  <si>
    <t>Zkouška těsnosti kanalizace  v objektech vodou do DN 125</t>
  </si>
  <si>
    <t>59,7</t>
  </si>
  <si>
    <t>314</t>
  </si>
  <si>
    <t>721290112</t>
  </si>
  <si>
    <t>Zkouška těsnosti potrubí kanalizace vodou do DN 200</t>
  </si>
  <si>
    <t>-155560921</t>
  </si>
  <si>
    <t>Zkouška těsnosti kanalizace  v objektech vodou DN 150 nebo DN 200</t>
  </si>
  <si>
    <t>12,5+7</t>
  </si>
  <si>
    <t>315</t>
  </si>
  <si>
    <t>998721102</t>
  </si>
  <si>
    <t>Přesun hmot tonážní pro vnitřní kanalizace v objektech v do 12 m</t>
  </si>
  <si>
    <t>-803856683</t>
  </si>
  <si>
    <t>Přesun hmot pro vnitřní kanalizace  stanovený z hmotnosti přesunovaného materiálu vodorovná dopravní vzdálenost do 50 m v objektech výšky přes 6 do 12 m</t>
  </si>
  <si>
    <t>722</t>
  </si>
  <si>
    <t>Zdravotechnika - vnitřní vodovod</t>
  </si>
  <si>
    <t>400</t>
  </si>
  <si>
    <t>722130801</t>
  </si>
  <si>
    <t>Demontáž potrubí ocelové pozinkované závitové do DN 25</t>
  </si>
  <si>
    <t>-604807035</t>
  </si>
  <si>
    <t>Demontáž potrubí z ocelových trubek pozinkovaných  závitových do DN 25</t>
  </si>
  <si>
    <t>316</t>
  </si>
  <si>
    <t>722174002</t>
  </si>
  <si>
    <t>Potrubí vodovodní plastové PPR svar polyfuze PN 16 D 20 x 2,8 mm</t>
  </si>
  <si>
    <t>1596654068</t>
  </si>
  <si>
    <t>Potrubí z plastových trubek z polypropylenu (PPR) svařovaných polyfuzně PN 16 (SDR 7,4) D 20 x 2,8</t>
  </si>
  <si>
    <t>2+0,7+3+0,5+1,5+1,5+3,25+1,5*2+3+1+1,5+2*2          "v.č. 13, přízemí"</t>
  </si>
  <si>
    <t>1+2,75+1,75+1,5+1+5,25+0,7+1,3+2,25+0,7+1,3+2,25+1,15+0,5+(1,5+1,3)*2+3+1,5+1,3+0,6+1,3+1,25+1+1,3           "v.č. 14, podkroví"</t>
  </si>
  <si>
    <t>317</t>
  </si>
  <si>
    <t>722174003</t>
  </si>
  <si>
    <t>Potrubí vodovodní plastové PPR svar polyfuze PN 16 D 25 x 3,5 mm</t>
  </si>
  <si>
    <t>1533158223</t>
  </si>
  <si>
    <t>Potrubí z plastových trubek z polypropylenu (PPR) svařovaných polyfuzně PN 16 (SDR 7,4) D 25 x 3,5</t>
  </si>
  <si>
    <t>2*2+1+1,5+2,6+1,5+3          "v.č. 13, přízemí"</t>
  </si>
  <si>
    <t>1,5+2,5           "v.č. 14, podkroví"</t>
  </si>
  <si>
    <t>318</t>
  </si>
  <si>
    <t>722174004</t>
  </si>
  <si>
    <t>Potrubí vodovodní plastové PPR svar polyfuze PN 16 D 32 x 4,4 mm</t>
  </si>
  <si>
    <t>334341016</t>
  </si>
  <si>
    <t>Potrubí z plastových trubek z polypropylenu (PPR) svařovaných polyfuzně PN 16 (SDR 7,4) D 32 x 4,4</t>
  </si>
  <si>
    <t>1+1,1+4+3+1+(0,7+2+2,5+2,3)*2          "v.č. 13, přízemí"</t>
  </si>
  <si>
    <t>319</t>
  </si>
  <si>
    <t>722181241</t>
  </si>
  <si>
    <t>Ochrana vodovodního potrubí přilepenými termoizolačními trubicemi z PE tl do 20 mm DN do 22 mm</t>
  </si>
  <si>
    <t>246329647</t>
  </si>
  <si>
    <t>Ochrana potrubí  termoizolačními trubicemi z pěnového polyetylenu PE přilepenými v příčných a podélných spojích, tloušťky izolace přes 13 do 20 mm, vnitřního průměru izolace DN do 22 mm</t>
  </si>
  <si>
    <t>65,2     "v.č. 13 a 14"</t>
  </si>
  <si>
    <t>320</t>
  </si>
  <si>
    <t>722181252</t>
  </si>
  <si>
    <t>Ochrana vodovodního potrubí přilepenými termoizolačními trubicemi z PE tl do 25 mm DN do 45 mm</t>
  </si>
  <si>
    <t>1895522561</t>
  </si>
  <si>
    <t>Ochrana potrubí  termoizolačními trubicemi z pěnového polyetylenu PE přilepenými v příčných a podélných spojích, tloušťky izolace přes 20 do 25 mm, vnitřního průměru izolace DN přes 22 do 45 mm</t>
  </si>
  <si>
    <t>17,6+25,1     "v.č. 13 a 14"</t>
  </si>
  <si>
    <t>323</t>
  </si>
  <si>
    <t>722220111</t>
  </si>
  <si>
    <t>Nástěnka pro výtokový ventil G 1/2 s jedním závitem</t>
  </si>
  <si>
    <t>-1511912340</t>
  </si>
  <si>
    <t>Armatury s jedním závitem nástěnky pro výtokový ventil G 1/2</t>
  </si>
  <si>
    <t>4          "v.č. 13, přízemí"</t>
  </si>
  <si>
    <t>8          "v.č. 14, podkroví"</t>
  </si>
  <si>
    <t>324</t>
  </si>
  <si>
    <t>722220121</t>
  </si>
  <si>
    <t>Nástěnka pro baterii G 1/2 s jedním závitem</t>
  </si>
  <si>
    <t>pár</t>
  </si>
  <si>
    <t>-1644696797</t>
  </si>
  <si>
    <t>Armatury s jedním závitem nástěnky pro baterii G 1/2</t>
  </si>
  <si>
    <t>3         "v.č. 13, přízemí"</t>
  </si>
  <si>
    <t>6           "v.č. 14, podkroví"</t>
  </si>
  <si>
    <t>327</t>
  </si>
  <si>
    <t>722221134</t>
  </si>
  <si>
    <t>Ventil výtokový G 1/2 s jedním závitem</t>
  </si>
  <si>
    <t>soubor</t>
  </si>
  <si>
    <t>-1002645870</t>
  </si>
  <si>
    <t>Armatury s jedním závitem ventily výtokové G 1/2</t>
  </si>
  <si>
    <t>1         "v.č. 13, přízemí"</t>
  </si>
  <si>
    <t>331</t>
  </si>
  <si>
    <t>722225303</t>
  </si>
  <si>
    <t>Šroubení přechodové krátké s vnitřním závitem D 25xR 3/4 "</t>
  </si>
  <si>
    <t>-1581484161</t>
  </si>
  <si>
    <t>Armatury s jedním závitem přechodová šroubení krátká s vnitřním závitem D 25 x R 3/4</t>
  </si>
  <si>
    <t>12         "v.č. 13, přízemí"</t>
  </si>
  <si>
    <t>328</t>
  </si>
  <si>
    <t>722225304</t>
  </si>
  <si>
    <t>Šroubení přechodové krátké s vnitřním závitem D 32xR 1 "</t>
  </si>
  <si>
    <t>-1518706027</t>
  </si>
  <si>
    <t>Armatury s jedním závitem přechodová šroubení krátká s vnitřním závitem D 32 x R 1</t>
  </si>
  <si>
    <t>4         "v.č. 13, přízemí"</t>
  </si>
  <si>
    <t>329</t>
  </si>
  <si>
    <t>722230102</t>
  </si>
  <si>
    <t>Ventil přímý G 3/4 se dvěma závity</t>
  </si>
  <si>
    <t>159092814</t>
  </si>
  <si>
    <t>Armatury se dvěma závity ventily přímé G 3/4</t>
  </si>
  <si>
    <t>8       "v.č. 13, přízemí"</t>
  </si>
  <si>
    <t>330</t>
  </si>
  <si>
    <t>722230103</t>
  </si>
  <si>
    <t>Ventil přímý G 1 se dvěma závity</t>
  </si>
  <si>
    <t>1394227098</t>
  </si>
  <si>
    <t>Armatury se dvěma závity ventily přímé G 1</t>
  </si>
  <si>
    <t>2       "v.č. 13, přízemí"</t>
  </si>
  <si>
    <t>333</t>
  </si>
  <si>
    <t>722231074</t>
  </si>
  <si>
    <t>Ventil zpětný mosazný G 1 PN 10 do 110°C se dvěma závity</t>
  </si>
  <si>
    <t>1469965048</t>
  </si>
  <si>
    <t>Armatury se dvěma závity ventily zpětné mosazné PN 10 do 110°C G 1</t>
  </si>
  <si>
    <t>395</t>
  </si>
  <si>
    <t>722263205</t>
  </si>
  <si>
    <t>Vodoměr závitový jednovtokový suchoběžný do 100°C G 1/2"x 80 mm Qn 1,5 m3/h horizontální</t>
  </si>
  <si>
    <t>-1729776823</t>
  </si>
  <si>
    <t>Vodoměry pro vodu do 100°C závitové horizontální jednovtokové suchoběžné G 1/2"x 80 mm Qn 1,5</t>
  </si>
  <si>
    <t>3*2       "v.č. 13, přízemí"</t>
  </si>
  <si>
    <t>336</t>
  </si>
  <si>
    <t>722270102</t>
  </si>
  <si>
    <t>Sestava vodoměrová závitová G 1</t>
  </si>
  <si>
    <t>1636650734</t>
  </si>
  <si>
    <t>Vodoměrové sestavy  závitové G 1</t>
  </si>
  <si>
    <t>1       "v.č. 13, přízemí"</t>
  </si>
  <si>
    <t>337</t>
  </si>
  <si>
    <t>722290226</t>
  </si>
  <si>
    <t>Zkouška těsnosti vodovodního potrubí závitového do DN 50</t>
  </si>
  <si>
    <t>-795195235</t>
  </si>
  <si>
    <t>Zkoušky, proplach a desinfekce vodovodního potrubí  zkoušky těsnosti vodovodního potrubí závitového do DN 50</t>
  </si>
  <si>
    <t>65,2+17,6+25,1       "v.č. 13, přízemí"</t>
  </si>
  <si>
    <t>338</t>
  </si>
  <si>
    <t>722290234</t>
  </si>
  <si>
    <t>Proplach a dezinfekce vodovodního potrubí do DN 80</t>
  </si>
  <si>
    <t>800172104</t>
  </si>
  <si>
    <t>Zkoušky, proplach a desinfekce vodovodního potrubí  proplach a desinfekce vodovodního potrubí do DN 80</t>
  </si>
  <si>
    <t>339</t>
  </si>
  <si>
    <t>998722102</t>
  </si>
  <si>
    <t>Přesun hmot tonážní pro vnitřní vodovod v objektech v do 12 m</t>
  </si>
  <si>
    <t>-510869999</t>
  </si>
  <si>
    <t>Přesun hmot pro vnitřní vodovod  stanovený z hmotnosti přesunovaného materiálu vodorovná dopravní vzdálenost do 50 m v objektech výšky přes 6 do 12 m</t>
  </si>
  <si>
    <t>725</t>
  </si>
  <si>
    <t>Zdravotechnika - zařizovací předměty</t>
  </si>
  <si>
    <t>341</t>
  </si>
  <si>
    <t>725112022</t>
  </si>
  <si>
    <t>Klozet keramický závěsný na nosné stěny s hlubokým splachováním odpad vodorovný</t>
  </si>
  <si>
    <t>426658077</t>
  </si>
  <si>
    <t>Zařízení záchodů klozety keramické závěsné na nosné stěny s hlubokým splachováním odpad vodorovný</t>
  </si>
  <si>
    <t>3      "v.č. 13 a 14"</t>
  </si>
  <si>
    <t>344</t>
  </si>
  <si>
    <t>55167394</t>
  </si>
  <si>
    <t>sedátko klozetové duroplastové bílé antibakteriální</t>
  </si>
  <si>
    <t>1965071939</t>
  </si>
  <si>
    <t>345</t>
  </si>
  <si>
    <t>55167001</t>
  </si>
  <si>
    <t>panty a šrouby ke klozetovému sedátku</t>
  </si>
  <si>
    <t>sada</t>
  </si>
  <si>
    <t>352612092</t>
  </si>
  <si>
    <t>350</t>
  </si>
  <si>
    <t>725211602</t>
  </si>
  <si>
    <t>Umyvadlo keramické bílé šířky 550 mm bez krytu na sifon připevněné na stěnu šrouby</t>
  </si>
  <si>
    <t>-167212994</t>
  </si>
  <si>
    <t>Umyvadla keramická bílá bez výtokových armatur připevněná na stěnu šrouby bez sloupu nebo krytu na sifon, šířka umyvadla 550 mm</t>
  </si>
  <si>
    <t>1 "v.č. 13, m.č. 107"</t>
  </si>
  <si>
    <t>1 "v.č. 14, m.č. 205"</t>
  </si>
  <si>
    <t>1 "v.č. 14, m.č. 212"</t>
  </si>
  <si>
    <t>390</t>
  </si>
  <si>
    <t>725211701</t>
  </si>
  <si>
    <t>Umývátko keramické bílé stěnové šířky 400 mm připevněné na stěnu šrouby</t>
  </si>
  <si>
    <t>-121893446</t>
  </si>
  <si>
    <t>Umyvadla keramická bílá bez výtokových armatur připevněná na stěnu šrouby malá (umývátka) stěnová 400 mm</t>
  </si>
  <si>
    <t>2           "v.č. 14, m.č. 204, 210"</t>
  </si>
  <si>
    <t>394</t>
  </si>
  <si>
    <t>725244103</t>
  </si>
  <si>
    <t>Dveře sprchové rámové se skleněnou výplní tl. 5 mm otvíravé jednokřídlové do niky na vaničku šířky 900 mm</t>
  </si>
  <si>
    <t>-991552535</t>
  </si>
  <si>
    <t>Sprchové dveře a zástěny dveře sprchové do niky rámové se skleněnou výplní tl. 5 mm otvíravé jednokřídlové, na vaničku šířky 900 mm</t>
  </si>
  <si>
    <t>355</t>
  </si>
  <si>
    <t>725291511</t>
  </si>
  <si>
    <t>Doplňky zařízení koupelen a záchodů plastové dávkovač tekutého mýdla na 350 ml</t>
  </si>
  <si>
    <t>-518650826</t>
  </si>
  <si>
    <t>Doplňky zařízení koupelen a záchodů  plastové dávkovač tekutého mýdla na 350 ml</t>
  </si>
  <si>
    <t>5      "v.č. 13 a 14"</t>
  </si>
  <si>
    <t>356</t>
  </si>
  <si>
    <t>725291521</t>
  </si>
  <si>
    <t>Doplňky zařízení koupelen a záchodů plastové zásobník toaletních papírů</t>
  </si>
  <si>
    <t>1468625065</t>
  </si>
  <si>
    <t>Doplňky zařízení koupelen a záchodů  plastové zásobník toaletních papírů</t>
  </si>
  <si>
    <t>3      "v.č. 13 a 14 - držáky toaletních papírů"</t>
  </si>
  <si>
    <t>398</t>
  </si>
  <si>
    <t>725531101</t>
  </si>
  <si>
    <t>Elektrický ohřívač zásobníkový přepadový beztlakový 5 l / 2 kW</t>
  </si>
  <si>
    <t>1785803048</t>
  </si>
  <si>
    <t>Elektrické ohřívače zásobníkové beztlakové přepadové objem nádrže (příkon) 5 l (2,0 kW)</t>
  </si>
  <si>
    <t>3          "v.č. 13 a 14 v kuchyni  pod dřezem"</t>
  </si>
  <si>
    <t>392</t>
  </si>
  <si>
    <t>725821311</t>
  </si>
  <si>
    <t>Baterie dřezová nástěnná páková s otáčivým kulatým ústím a délkou ramínka 200 mm</t>
  </si>
  <si>
    <t>-1066620769</t>
  </si>
  <si>
    <t>Baterie dřezové nástěnné pákové s otáčivým kulatým ústím a délkou ramínka 200 mm</t>
  </si>
  <si>
    <t>1 "v.č. 13, m.č. 103"</t>
  </si>
  <si>
    <t>1 "v.č. 14, m.č. 206"</t>
  </si>
  <si>
    <t>1 "v.č. 14, m.č. 211"</t>
  </si>
  <si>
    <t>391</t>
  </si>
  <si>
    <t>725822631</t>
  </si>
  <si>
    <t>Baterie umyvadlová stojánková klasická s otáčivým kulatým ústím a délkou ramínka 150 mm</t>
  </si>
  <si>
    <t>412695097</t>
  </si>
  <si>
    <t>Baterie umyvadlové stojánkové klasické bez výpusti s otáčivým ústím 150 mm</t>
  </si>
  <si>
    <t>1 "v.č. 14, m.č. 204"</t>
  </si>
  <si>
    <t>1 "v.č. 14, m.č. 210"</t>
  </si>
  <si>
    <t>393</t>
  </si>
  <si>
    <t>725841312</t>
  </si>
  <si>
    <t>Baterie sprchová nástěnná páková</t>
  </si>
  <si>
    <t>754423915</t>
  </si>
  <si>
    <t>Baterie sprchové nástěnné pákové</t>
  </si>
  <si>
    <t>374</t>
  </si>
  <si>
    <t>998725102</t>
  </si>
  <si>
    <t>Přesun hmot tonážní pro zařizovací předměty v objektech v do 12 m</t>
  </si>
  <si>
    <t>-260426489</t>
  </si>
  <si>
    <t>Přesun hmot pro zařizovací předměty  stanovený z hmotnosti přesunovaného materiálu vodorovná dopravní vzdálenost do 50 m v objektech výšky přes 6 do 12 m</t>
  </si>
  <si>
    <t>726</t>
  </si>
  <si>
    <t>Zdravotechnika - předstěnové instalace</t>
  </si>
  <si>
    <t>375</t>
  </si>
  <si>
    <t>726111031</t>
  </si>
  <si>
    <t>Instalační předstěna - klozet s ovládáním zepředu v 1080 mm závěsný do masivní zděné kce</t>
  </si>
  <si>
    <t>-2138999908</t>
  </si>
  <si>
    <t>Předstěnové instalační systémy pro zazdění do masivních zděných konstrukcí pro závěsné klozety ovládání zepředu, stavební výška 1080 mm</t>
  </si>
  <si>
    <t>377</t>
  </si>
  <si>
    <t>726191001</t>
  </si>
  <si>
    <t>Zvukoizolační souprava pro klozet a bidet</t>
  </si>
  <si>
    <t>-1574285841</t>
  </si>
  <si>
    <t>Ostatní příslušenství instalačních systémů  zvukoizolační souprava pro WC a bidet</t>
  </si>
  <si>
    <t>378</t>
  </si>
  <si>
    <t>998726112</t>
  </si>
  <si>
    <t>Přesun hmot tonážní pro instalační prefabrikáty v objektech v do 12 m</t>
  </si>
  <si>
    <t>1130175721</t>
  </si>
  <si>
    <t>Přesun hmot pro instalační prefabrikáty  stanovený z hmotnosti přesunovaného materiálu vodorovná dopravní vzdálenost do 50 m v objektech výšky přes 6 m do 12 m</t>
  </si>
  <si>
    <t>732</t>
  </si>
  <si>
    <t>Ústřední vytápění - strojovny</t>
  </si>
  <si>
    <t>396</t>
  </si>
  <si>
    <t>732421401</t>
  </si>
  <si>
    <t>Čerpadlo teplovodní mokroběžné závitové oběhové DN 25 výtlak do 4,0 m průtok 2,0 m3/h pro vytápění</t>
  </si>
  <si>
    <t>-2142016961</t>
  </si>
  <si>
    <t>Čerpadla teplovodní závitová mokroběžná oběhová pro teplovodní vytápění (elektronicky řízená) PN 10, do 110°C DN přípojky/dopravní výška H (m) - čerpací výkon Q (m3/h) DN 25 / do 4,0 m / 2,0 m3/h</t>
  </si>
  <si>
    <t>1       "v.č. 13, přízemí - cirkulace teplé vody"</t>
  </si>
  <si>
    <t>397</t>
  </si>
  <si>
    <t>998732102</t>
  </si>
  <si>
    <t>Přesun hmot tonážní pro strojovny v objektech v do 12 m</t>
  </si>
  <si>
    <t>-1374435636</t>
  </si>
  <si>
    <t>Přesun hmot pro strojovny  stanovený z hmotnosti přesunovaného materiálu vodorovná dopravní vzdálenost do 50 m v objektech výšky přes 6 do 12 m</t>
  </si>
  <si>
    <t>741</t>
  </si>
  <si>
    <t>Elektroinstalace - silnoproud</t>
  </si>
  <si>
    <t>406</t>
  </si>
  <si>
    <t>741110061</t>
  </si>
  <si>
    <t>Montáž trubka plastová ohebná D přes 11 do 23 mm uložená pod omítku</t>
  </si>
  <si>
    <t>1926449286</t>
  </si>
  <si>
    <t>Montáž trubek elektroinstalačních s nasunutím nebo našroubováním do krabic plastových ohebných, uložených pod omítku, vnější Ø přes 11 do 23 mm</t>
  </si>
  <si>
    <t>8*7        "základní vytrubkování do objektu pro anténu a internet, v.č. 5,6"</t>
  </si>
  <si>
    <t>407</t>
  </si>
  <si>
    <t>34571156</t>
  </si>
  <si>
    <t>trubka elektroinstalační ohebná z PH, D 28,4/34,5mm</t>
  </si>
  <si>
    <t>-2002323221</t>
  </si>
  <si>
    <t>56*1,02 'Přepočtené koeficientem množství</t>
  </si>
  <si>
    <t>431</t>
  </si>
  <si>
    <t>A-0102-0</t>
  </si>
  <si>
    <t>plastová rozvodnice pod omítku 28 modulů</t>
  </si>
  <si>
    <t>ks</t>
  </si>
  <si>
    <t>-2123460780</t>
  </si>
  <si>
    <t>1  "projekt elektro - rozvaděč RSP1"</t>
  </si>
  <si>
    <t>421</t>
  </si>
  <si>
    <t>A-0104-0</t>
  </si>
  <si>
    <t>plastová rozvodnice pod omítku 56 modulů IP20</t>
  </si>
  <si>
    <t>-1458728077</t>
  </si>
  <si>
    <t>1  "projekt elektro - rozvaděč RS1"</t>
  </si>
  <si>
    <t>2  "projekt elektro - rozvaděč RS2, RS3"</t>
  </si>
  <si>
    <t>411</t>
  </si>
  <si>
    <t>A-0170-0</t>
  </si>
  <si>
    <t>Oceloplechová NEREZOVÁ skříň zapuštěná 600x1000x250 mm IP54/20</t>
  </si>
  <si>
    <t>-374989341</t>
  </si>
  <si>
    <t>1  "projekt elektro - rozvaděč RE1"</t>
  </si>
  <si>
    <t>412</t>
  </si>
  <si>
    <t>B-01501-1</t>
  </si>
  <si>
    <t>Připojení jednožil. vodiče do 60A</t>
  </si>
  <si>
    <t>1604314558</t>
  </si>
  <si>
    <t>24  "projekt elektro - rozvaděč RE1"</t>
  </si>
  <si>
    <t>5  "projekt elektro - rozvaděč RS1"</t>
  </si>
  <si>
    <t>10  "projekt elektro - rozvaděč RS2, RS3"</t>
  </si>
  <si>
    <t>3    "projekt elektro - rozvaděč RSP1"</t>
  </si>
  <si>
    <t>413</t>
  </si>
  <si>
    <t>B-01524-1</t>
  </si>
  <si>
    <t>propojovací lišta 63A ZV7-10-3P-3TE</t>
  </si>
  <si>
    <t>-1151414855</t>
  </si>
  <si>
    <t>414</t>
  </si>
  <si>
    <t>B-9000-1</t>
  </si>
  <si>
    <t>propojení pomocných obvodů</t>
  </si>
  <si>
    <t>-182728445</t>
  </si>
  <si>
    <t>1"projekt elektro - rozvaděč RS1"</t>
  </si>
  <si>
    <t>415</t>
  </si>
  <si>
    <t>B-9010-1</t>
  </si>
  <si>
    <t>technologicky složité zapojení</t>
  </si>
  <si>
    <t>1939191647</t>
  </si>
  <si>
    <t>416</t>
  </si>
  <si>
    <t>B-9030-1</t>
  </si>
  <si>
    <t>drobný spojovací materiál</t>
  </si>
  <si>
    <t>-1694483121</t>
  </si>
  <si>
    <t>432</t>
  </si>
  <si>
    <t>C-0099-1</t>
  </si>
  <si>
    <t>vypínač S25/1</t>
  </si>
  <si>
    <t>-661456931</t>
  </si>
  <si>
    <t>422</t>
  </si>
  <si>
    <t>C-0100-1</t>
  </si>
  <si>
    <t>vypínač 32/3</t>
  </si>
  <si>
    <t>782602994</t>
  </si>
  <si>
    <t>417</t>
  </si>
  <si>
    <t>E-0001-1</t>
  </si>
  <si>
    <t>jistič PL6-B6/1</t>
  </si>
  <si>
    <t>-1510690549</t>
  </si>
  <si>
    <t>4  "projekt elektro - rozvaděč RE1"</t>
  </si>
  <si>
    <t>423</t>
  </si>
  <si>
    <t>E-0003-1</t>
  </si>
  <si>
    <t>jistič B16/1</t>
  </si>
  <si>
    <t>808870402</t>
  </si>
  <si>
    <t>14  "projekt elektro - rozvaděč RS1"</t>
  </si>
  <si>
    <t>26  "projekt elektro - rozvaděč RS2, RS3"</t>
  </si>
  <si>
    <t>424</t>
  </si>
  <si>
    <t>E-0022-1</t>
  </si>
  <si>
    <t>jistič B16/3</t>
  </si>
  <si>
    <t>-1965943669</t>
  </si>
  <si>
    <t>1  "projekt elektro - rozvaděč RSP1 -JISTIČ 20/3/B"</t>
  </si>
  <si>
    <t>433</t>
  </si>
  <si>
    <t>E-0023-1</t>
  </si>
  <si>
    <t>jistič 20/3/B</t>
  </si>
  <si>
    <t>-67792632</t>
  </si>
  <si>
    <t>418</t>
  </si>
  <si>
    <t>E-0024-1</t>
  </si>
  <si>
    <t>jistič PL6-B25/3</t>
  </si>
  <si>
    <t>-1957778876</t>
  </si>
  <si>
    <t>425</t>
  </si>
  <si>
    <t>E-0068-1</t>
  </si>
  <si>
    <t>proudový chránič 25/4/0,03</t>
  </si>
  <si>
    <t>-1031037097</t>
  </si>
  <si>
    <t>2  "projekt elektro - rozvaděč RS1"</t>
  </si>
  <si>
    <t>4  "projekt elektro - rozvaděč RS2, RS3"</t>
  </si>
  <si>
    <t>426</t>
  </si>
  <si>
    <t>E-0076-1</t>
  </si>
  <si>
    <t>jistič s nadproudovou ochranou 10/1N/0,03</t>
  </si>
  <si>
    <t>1276645893</t>
  </si>
  <si>
    <t>434</t>
  </si>
  <si>
    <t>E-0077-1</t>
  </si>
  <si>
    <t>jistič s nadproudovou ochranou 16/1N/0,03</t>
  </si>
  <si>
    <t>649992328</t>
  </si>
  <si>
    <t>427</t>
  </si>
  <si>
    <t>E-0083-1</t>
  </si>
  <si>
    <t>svodič přepětí 25/4+0 typ 1+2</t>
  </si>
  <si>
    <t>-669180538</t>
  </si>
  <si>
    <t>428</t>
  </si>
  <si>
    <t>H-0920-1</t>
  </si>
  <si>
    <t>relé paměťové</t>
  </si>
  <si>
    <t>287844825</t>
  </si>
  <si>
    <t>2  "projekt elektro - rozvaděč RSP1"</t>
  </si>
  <si>
    <t>435</t>
  </si>
  <si>
    <t>M-0448-1</t>
  </si>
  <si>
    <t>elektroměr 230 V podružný</t>
  </si>
  <si>
    <t>-19918053</t>
  </si>
  <si>
    <t>408</t>
  </si>
  <si>
    <t>R000000210</t>
  </si>
  <si>
    <t>demontáže</t>
  </si>
  <si>
    <t>h</t>
  </si>
  <si>
    <t>-664570577</t>
  </si>
  <si>
    <t>16  "projekt elektro"</t>
  </si>
  <si>
    <t>409</t>
  </si>
  <si>
    <t>R000000211</t>
  </si>
  <si>
    <t>elektromontáže</t>
  </si>
  <si>
    <t>1578118042</t>
  </si>
  <si>
    <t>236   "projekt elektro"</t>
  </si>
  <si>
    <t>436</t>
  </si>
  <si>
    <t>R00051</t>
  </si>
  <si>
    <t>krabice o 97</t>
  </si>
  <si>
    <t>-1684586411</t>
  </si>
  <si>
    <t>6          "projekt elektro"</t>
  </si>
  <si>
    <t>437</t>
  </si>
  <si>
    <t>R00060</t>
  </si>
  <si>
    <t>krabice o 68 mm instalační</t>
  </si>
  <si>
    <t>1830235074</t>
  </si>
  <si>
    <t>133          "projekt elektro"</t>
  </si>
  <si>
    <t>438</t>
  </si>
  <si>
    <t>R00062</t>
  </si>
  <si>
    <t>krabice o 68 mm odbočná s víčkem</t>
  </si>
  <si>
    <t>-506399697</t>
  </si>
  <si>
    <t>36          "projekt elektro"</t>
  </si>
  <si>
    <t>439</t>
  </si>
  <si>
    <t>R00202</t>
  </si>
  <si>
    <t>trubka ohebná instalační o 20 mm</t>
  </si>
  <si>
    <t>365663666</t>
  </si>
  <si>
    <t>45          "projekt elektro"</t>
  </si>
  <si>
    <t>440</t>
  </si>
  <si>
    <t>R00600</t>
  </si>
  <si>
    <t>kabel s Cu jádrem 2Ax1,5 mm2</t>
  </si>
  <si>
    <t>-495338144</t>
  </si>
  <si>
    <t>121          "projekt elektro"</t>
  </si>
  <si>
    <t>441</t>
  </si>
  <si>
    <t>R00602</t>
  </si>
  <si>
    <t>kabel s Cu jádrem 3Ax1,5 mm2</t>
  </si>
  <si>
    <t>-968113304</t>
  </si>
  <si>
    <t>48          "projekt elektro"</t>
  </si>
  <si>
    <t>442</t>
  </si>
  <si>
    <t>R00604</t>
  </si>
  <si>
    <t>kabel s Cu jádrem 3Cx1,5 mm2</t>
  </si>
  <si>
    <t>-683157435</t>
  </si>
  <si>
    <t>263          "projekt elektro"</t>
  </si>
  <si>
    <t>10+10             "3Gx1,5 mm2, připojení TČ"</t>
  </si>
  <si>
    <t>443</t>
  </si>
  <si>
    <t>R00606</t>
  </si>
  <si>
    <t>kabel s Cu jádrem 5Cx1,5 mm2</t>
  </si>
  <si>
    <t>-1870644868</t>
  </si>
  <si>
    <t>56         "projekt elektro"</t>
  </si>
  <si>
    <t>444</t>
  </si>
  <si>
    <t>R00624</t>
  </si>
  <si>
    <t>kabel s Cu jádrem 3Cx2,5 mm2</t>
  </si>
  <si>
    <t>-745536710</t>
  </si>
  <si>
    <t>314         "projekt elektro"</t>
  </si>
  <si>
    <t>445</t>
  </si>
  <si>
    <t>R00626</t>
  </si>
  <si>
    <t>kabel s Cu jádrem 5Cx2,5 mm2</t>
  </si>
  <si>
    <t>1922754192</t>
  </si>
  <si>
    <t>42         "projekt elektro"</t>
  </si>
  <si>
    <t>446</t>
  </si>
  <si>
    <t>R00644</t>
  </si>
  <si>
    <t>kabel s Cu jádrem 5Cx4 mm2</t>
  </si>
  <si>
    <t>1236164897</t>
  </si>
  <si>
    <t>9         "projekt elektro"</t>
  </si>
  <si>
    <t>447</t>
  </si>
  <si>
    <t>R00651</t>
  </si>
  <si>
    <t>kabel s Cu jádrem 4Bx16 mm2</t>
  </si>
  <si>
    <t>-492212912</t>
  </si>
  <si>
    <t>10         "projekt elektro"</t>
  </si>
  <si>
    <t>448</t>
  </si>
  <si>
    <t>R00660</t>
  </si>
  <si>
    <t>kabel s Cu jádrem 5Cx6 mm2</t>
  </si>
  <si>
    <t>-1522978666</t>
  </si>
  <si>
    <t>36         "projekt elektro"</t>
  </si>
  <si>
    <t>488</t>
  </si>
  <si>
    <t>R00793</t>
  </si>
  <si>
    <t>slaněný vodič s Cu jádrem 6 mm2 zelenožlutý</t>
  </si>
  <si>
    <t>-2063252258</t>
  </si>
  <si>
    <t>66          "projekt elektro"</t>
  </si>
  <si>
    <t>449</t>
  </si>
  <si>
    <t>R00795</t>
  </si>
  <si>
    <t>slaněný vodič s Cu jádrem 16 mm2 zelenožlutý</t>
  </si>
  <si>
    <t>-1529782667</t>
  </si>
  <si>
    <t>14         "projekt elektro"</t>
  </si>
  <si>
    <t>506</t>
  </si>
  <si>
    <t>R00815</t>
  </si>
  <si>
    <t>kabel CYSY 2Xx0,5 mm2</t>
  </si>
  <si>
    <t>-755279219</t>
  </si>
  <si>
    <t>15*3       "projekt napojení TČ"</t>
  </si>
  <si>
    <t>503</t>
  </si>
  <si>
    <t>R00816</t>
  </si>
  <si>
    <t>kabel CYSY 2Xx0,75 mm2</t>
  </si>
  <si>
    <t>-1802608182</t>
  </si>
  <si>
    <t>3+5       "projekt napojení TČ"</t>
  </si>
  <si>
    <t>507</t>
  </si>
  <si>
    <t>R008161</t>
  </si>
  <si>
    <t>kabel CYSY 3Gx0,75 mm2</t>
  </si>
  <si>
    <t>369559616</t>
  </si>
  <si>
    <t>4+6+7+7       "projekt napojení TČ"</t>
  </si>
  <si>
    <t>508</t>
  </si>
  <si>
    <t>R008162</t>
  </si>
  <si>
    <t>kabel CYSY 4Cx0,75 mm2</t>
  </si>
  <si>
    <t>229931236</t>
  </si>
  <si>
    <t>4       "projekt napojení TČ"</t>
  </si>
  <si>
    <t>504</t>
  </si>
  <si>
    <t>R00817</t>
  </si>
  <si>
    <t>kabel LiY-CY 2x1mm2</t>
  </si>
  <si>
    <t>-227494961</t>
  </si>
  <si>
    <t>509</t>
  </si>
  <si>
    <t>R00818</t>
  </si>
  <si>
    <t>kabel CYKY 2Xx1,5 mm2</t>
  </si>
  <si>
    <t>-29732308</t>
  </si>
  <si>
    <t>15       "projekt napojení TČ"</t>
  </si>
  <si>
    <t>505</t>
  </si>
  <si>
    <t>R00819</t>
  </si>
  <si>
    <t>kabel CYSY 2Ax1mm2</t>
  </si>
  <si>
    <t>-867760224</t>
  </si>
  <si>
    <t>510</t>
  </si>
  <si>
    <t>R00820</t>
  </si>
  <si>
    <t>kabel 4Gx2,5mm2</t>
  </si>
  <si>
    <t>-1885999352</t>
  </si>
  <si>
    <t>511</t>
  </si>
  <si>
    <t>R00821</t>
  </si>
  <si>
    <t>DRAKA-UC900 SS23 C7 S_FTP 4P PE</t>
  </si>
  <si>
    <t>1544669936</t>
  </si>
  <si>
    <t>10       "projekt napojení TČ"</t>
  </si>
  <si>
    <t>450</t>
  </si>
  <si>
    <t>R01062</t>
  </si>
  <si>
    <t>hmoždinka o 10 mm</t>
  </si>
  <si>
    <t>-2094159606</t>
  </si>
  <si>
    <t>100         "projekt elektro"</t>
  </si>
  <si>
    <t>451</t>
  </si>
  <si>
    <t>R01081</t>
  </si>
  <si>
    <t>hmoždinka6x40 + vrut</t>
  </si>
  <si>
    <t>2135343318</t>
  </si>
  <si>
    <t>120         "projekt elektro"</t>
  </si>
  <si>
    <t>452</t>
  </si>
  <si>
    <t>R01513</t>
  </si>
  <si>
    <t>sporáková kombinace s krytem a instalační krabicí</t>
  </si>
  <si>
    <t>829153546</t>
  </si>
  <si>
    <t>3         "projekt elektro"</t>
  </si>
  <si>
    <t>453</t>
  </si>
  <si>
    <t>R01530</t>
  </si>
  <si>
    <t>vypínač jednopólový bílý komplet</t>
  </si>
  <si>
    <t>-257167221</t>
  </si>
  <si>
    <t>12         "projekt elektro"</t>
  </si>
  <si>
    <t>454</t>
  </si>
  <si>
    <t>R01531</t>
  </si>
  <si>
    <t>vypínač dvojpólový bílý komplet</t>
  </si>
  <si>
    <t>1687033119</t>
  </si>
  <si>
    <t>4         "projekt elektro"</t>
  </si>
  <si>
    <t>455</t>
  </si>
  <si>
    <t>R01533</t>
  </si>
  <si>
    <t>přepínač střídavý bílý komplet</t>
  </si>
  <si>
    <t>1939478372</t>
  </si>
  <si>
    <t>456</t>
  </si>
  <si>
    <t>R01534</t>
  </si>
  <si>
    <t>přepínač křížový bílý komplet</t>
  </si>
  <si>
    <t>-409077211</t>
  </si>
  <si>
    <t>457</t>
  </si>
  <si>
    <t>R01550</t>
  </si>
  <si>
    <t>tlačítko bílé komplet</t>
  </si>
  <si>
    <t>-1820110553</t>
  </si>
  <si>
    <t>17         "projekt elektro"</t>
  </si>
  <si>
    <t>458</t>
  </si>
  <si>
    <t>R01624</t>
  </si>
  <si>
    <t>časový spínač</t>
  </si>
  <si>
    <t>1490074724</t>
  </si>
  <si>
    <t>6         "projekt elektro"</t>
  </si>
  <si>
    <t>459</t>
  </si>
  <si>
    <t>R05004</t>
  </si>
  <si>
    <t>svítidlo kulaté bílé přisazené LED 12W 880 lm, 4100 K, IP 20</t>
  </si>
  <si>
    <t>749433079</t>
  </si>
  <si>
    <t>21         "projekt elektro"</t>
  </si>
  <si>
    <t>460</t>
  </si>
  <si>
    <t>R05020</t>
  </si>
  <si>
    <t>svítidlo pod kuchyňskou linku s vypínačem LED 8W, 740 lm, 4000K, IP20</t>
  </si>
  <si>
    <t>631189265</t>
  </si>
  <si>
    <t>5         "projekt elektro"</t>
  </si>
  <si>
    <t>461</t>
  </si>
  <si>
    <t>R05100</t>
  </si>
  <si>
    <t>svítidlo reflektor LED 20W, 1400 lm, 4000 K, IP44</t>
  </si>
  <si>
    <t>1356053538</t>
  </si>
  <si>
    <t>2         "projekt elektro"</t>
  </si>
  <si>
    <t>462</t>
  </si>
  <si>
    <t>R05131</t>
  </si>
  <si>
    <t>svítidlo nouzové LED 5W, 223lm, 5000K, IP65</t>
  </si>
  <si>
    <t>1102615416</t>
  </si>
  <si>
    <t>463</t>
  </si>
  <si>
    <t>R07039</t>
  </si>
  <si>
    <t>svorka 2x1,5</t>
  </si>
  <si>
    <t>1882172240</t>
  </si>
  <si>
    <t>464</t>
  </si>
  <si>
    <t>R07040</t>
  </si>
  <si>
    <t>svorka 4x1,5</t>
  </si>
  <si>
    <t>-483399402</t>
  </si>
  <si>
    <t>24         "projekt elektro"</t>
  </si>
  <si>
    <t>465</t>
  </si>
  <si>
    <t>R07045</t>
  </si>
  <si>
    <t>svorka 4x2,5</t>
  </si>
  <si>
    <t>438458064</t>
  </si>
  <si>
    <t>48         "projekt elektro"</t>
  </si>
  <si>
    <t>466</t>
  </si>
  <si>
    <t>R08520</t>
  </si>
  <si>
    <t>ventilátor 230V o 100 mm</t>
  </si>
  <si>
    <t>-563546386</t>
  </si>
  <si>
    <t>467</t>
  </si>
  <si>
    <t>R09101</t>
  </si>
  <si>
    <t>zásuvka dvojitá komplet bílá</t>
  </si>
  <si>
    <t>65803728</t>
  </si>
  <si>
    <t>79         "projekt elektro"</t>
  </si>
  <si>
    <t>468</t>
  </si>
  <si>
    <t>R09111</t>
  </si>
  <si>
    <t>zásuvka dvojitá komplet bílá s přepěťovou ochranou</t>
  </si>
  <si>
    <t>1347638297</t>
  </si>
  <si>
    <t>469</t>
  </si>
  <si>
    <t>R11200</t>
  </si>
  <si>
    <t>sádra stavební</t>
  </si>
  <si>
    <t>kg</t>
  </si>
  <si>
    <t>2036058929</t>
  </si>
  <si>
    <t>26         "projekt elektro"</t>
  </si>
  <si>
    <t>470</t>
  </si>
  <si>
    <t>R90302</t>
  </si>
  <si>
    <t>pásek pozinkovaný 30x4 mm</t>
  </si>
  <si>
    <t>-1500631242</t>
  </si>
  <si>
    <t>48        "projekt bleskovod"</t>
  </si>
  <si>
    <t>471</t>
  </si>
  <si>
    <t>R90311</t>
  </si>
  <si>
    <t>vodič pozinkovaný o 10 mm (0,62 kg/m)</t>
  </si>
  <si>
    <t>1919358651</t>
  </si>
  <si>
    <t>16        "projekt bleskovod"</t>
  </si>
  <si>
    <t>472</t>
  </si>
  <si>
    <t>R90313</t>
  </si>
  <si>
    <t>vodič hliníkový o 8 mm (0,62 kg/m)</t>
  </si>
  <si>
    <t>-1631285408</t>
  </si>
  <si>
    <t>86        "projekt bleskovod"</t>
  </si>
  <si>
    <t>473</t>
  </si>
  <si>
    <t>R90341</t>
  </si>
  <si>
    <t>podpěra do zdi 300 mm</t>
  </si>
  <si>
    <t>1430498001</t>
  </si>
  <si>
    <t>24        "projekt bleskovod"</t>
  </si>
  <si>
    <t>474</t>
  </si>
  <si>
    <t>R90354</t>
  </si>
  <si>
    <t>podpěra na ploché střechy</t>
  </si>
  <si>
    <t>842680752</t>
  </si>
  <si>
    <t>44        "projekt bleskovod"</t>
  </si>
  <si>
    <t>475</t>
  </si>
  <si>
    <t>R90368</t>
  </si>
  <si>
    <t>ochranná trubka 1,7 zinek</t>
  </si>
  <si>
    <t>-742893724</t>
  </si>
  <si>
    <t>4        "projekt bleskovod"</t>
  </si>
  <si>
    <t>476</t>
  </si>
  <si>
    <t>R90369</t>
  </si>
  <si>
    <t>držák DOt do zdiva</t>
  </si>
  <si>
    <t>-429140359</t>
  </si>
  <si>
    <t>8        "projekt bleskovod"</t>
  </si>
  <si>
    <t>477</t>
  </si>
  <si>
    <t>R90380</t>
  </si>
  <si>
    <t>svorka spojovací</t>
  </si>
  <si>
    <t>-519056075</t>
  </si>
  <si>
    <t>6        "projekt bleskovod"</t>
  </si>
  <si>
    <t>478</t>
  </si>
  <si>
    <t>R90381</t>
  </si>
  <si>
    <t>svorka křížová</t>
  </si>
  <si>
    <t>949873707</t>
  </si>
  <si>
    <t>479</t>
  </si>
  <si>
    <t>R90383</t>
  </si>
  <si>
    <t>svorka okapová</t>
  </si>
  <si>
    <t>2121738498</t>
  </si>
  <si>
    <t>2        "projekt bleskovod"</t>
  </si>
  <si>
    <t>480</t>
  </si>
  <si>
    <t>R90384</t>
  </si>
  <si>
    <t>svorka zkušební</t>
  </si>
  <si>
    <t>839721946</t>
  </si>
  <si>
    <t>481</t>
  </si>
  <si>
    <t>R90386</t>
  </si>
  <si>
    <t>svorka pro spojení dvou pásků</t>
  </si>
  <si>
    <t>694640696</t>
  </si>
  <si>
    <t>482</t>
  </si>
  <si>
    <t>R90387</t>
  </si>
  <si>
    <t>svorka pásku a kulatiny</t>
  </si>
  <si>
    <t>-479548618</t>
  </si>
  <si>
    <t>483</t>
  </si>
  <si>
    <t>R90390</t>
  </si>
  <si>
    <t>svorka pro připojení jímací tyče 20 mm</t>
  </si>
  <si>
    <t>-1982034229</t>
  </si>
  <si>
    <t>484</t>
  </si>
  <si>
    <t>R90415</t>
  </si>
  <si>
    <t>označovací štítek z umělé hmoty</t>
  </si>
  <si>
    <t>1193165909</t>
  </si>
  <si>
    <t>485</t>
  </si>
  <si>
    <t>R90420</t>
  </si>
  <si>
    <t>jímač trubkový 1 m bez závitu</t>
  </si>
  <si>
    <t>-698763824</t>
  </si>
  <si>
    <t>486</t>
  </si>
  <si>
    <t>R90457</t>
  </si>
  <si>
    <t>podložka pod betonový podstavec</t>
  </si>
  <si>
    <t>-988443299</t>
  </si>
  <si>
    <t>487</t>
  </si>
  <si>
    <t>R90458</t>
  </si>
  <si>
    <t>podstavec betonový 16 kg s držákem</t>
  </si>
  <si>
    <t>1612734835</t>
  </si>
  <si>
    <t>419</t>
  </si>
  <si>
    <t>S-0100-1</t>
  </si>
  <si>
    <t>svorkovnice N-KS 7p modrá</t>
  </si>
  <si>
    <t>140449471</t>
  </si>
  <si>
    <t>420</t>
  </si>
  <si>
    <t>S-0101-1</t>
  </si>
  <si>
    <t>svorkovnice N-KS 7p zelená</t>
  </si>
  <si>
    <t>-1987293100</t>
  </si>
  <si>
    <t>429</t>
  </si>
  <si>
    <t>S-0102-1</t>
  </si>
  <si>
    <t>svorkovnice N- 15p modrá</t>
  </si>
  <si>
    <t>1559376722</t>
  </si>
  <si>
    <t>430</t>
  </si>
  <si>
    <t>S-0103-1</t>
  </si>
  <si>
    <t>svorkovnice N- 15p zelená</t>
  </si>
  <si>
    <t>513187836</t>
  </si>
  <si>
    <t>489</t>
  </si>
  <si>
    <t>U-0001-1</t>
  </si>
  <si>
    <t>úklid pracoviště</t>
  </si>
  <si>
    <t>hod</t>
  </si>
  <si>
    <t>-34497930</t>
  </si>
  <si>
    <t>490</t>
  </si>
  <si>
    <t>U-0001-2</t>
  </si>
  <si>
    <t>Revize elektro</t>
  </si>
  <si>
    <t>-295029348</t>
  </si>
  <si>
    <t>491</t>
  </si>
  <si>
    <t>U-0001-3</t>
  </si>
  <si>
    <t>Pomocné a přípravné práce</t>
  </si>
  <si>
    <t>1634355505</t>
  </si>
  <si>
    <t>32         "projekt elektro"</t>
  </si>
  <si>
    <t>492</t>
  </si>
  <si>
    <t>U-0001-4</t>
  </si>
  <si>
    <t>Kontrola obvodů</t>
  </si>
  <si>
    <t>1683971482</t>
  </si>
  <si>
    <t>493</t>
  </si>
  <si>
    <t>U-0001-5</t>
  </si>
  <si>
    <t>Vyhledání napojovacích bodů</t>
  </si>
  <si>
    <t>-59452058</t>
  </si>
  <si>
    <t>1         "projekt elektro"</t>
  </si>
  <si>
    <t>494</t>
  </si>
  <si>
    <t>U-0003-1</t>
  </si>
  <si>
    <t>Podíl přidružených výkonů z C21M a navázaného materiálu</t>
  </si>
  <si>
    <t>683526700</t>
  </si>
  <si>
    <t>495</t>
  </si>
  <si>
    <t>U-0004-1</t>
  </si>
  <si>
    <t>Provoz investora z C21M a navázaného materiálu</t>
  </si>
  <si>
    <t>-911712313</t>
  </si>
  <si>
    <t>496</t>
  </si>
  <si>
    <t>U-0006-1</t>
  </si>
  <si>
    <t>Podíl přidružených výkonů z C46M</t>
  </si>
  <si>
    <t>-2019119758</t>
  </si>
  <si>
    <t>497</t>
  </si>
  <si>
    <t>U-0010-1</t>
  </si>
  <si>
    <t>VRN - GZS z 21M a navázaného materiálu</t>
  </si>
  <si>
    <t>-2055477107</t>
  </si>
  <si>
    <t>410</t>
  </si>
  <si>
    <t>998741102</t>
  </si>
  <si>
    <t>Přesun hmot tonážní pro silnoproud v objektech v do 12 m</t>
  </si>
  <si>
    <t>1700667161</t>
  </si>
  <si>
    <t>Přesun hmot pro silnoproud stanovený z hmotnosti přesunovaného materiálu vodorovná dopravní vzdálenost do 50 m v objektech výšky přes 6 do 12 m</t>
  </si>
  <si>
    <t>742</t>
  </si>
  <si>
    <t>Elektroinstalace - slaboproud</t>
  </si>
  <si>
    <t>5</t>
  </si>
  <si>
    <t>R742028b</t>
  </si>
  <si>
    <t>zařízení autonomní detekce a signalizace (požární bateriový hlásič)</t>
  </si>
  <si>
    <t>643735854</t>
  </si>
  <si>
    <t>3                "požárněbezpečnostní řešení stavby, m.č. 102, 202 a 209"</t>
  </si>
  <si>
    <t>405</t>
  </si>
  <si>
    <t>R000000212</t>
  </si>
  <si>
    <t>Dodávka a montáž - ethernet pro připojení tepelného čerpadla</t>
  </si>
  <si>
    <t>-338060577</t>
  </si>
  <si>
    <t>Dodávka a montáž - ethernet pro připojení webserveru</t>
  </si>
  <si>
    <t>1     "připojení do místnosti č. 111, v.č. 5"</t>
  </si>
  <si>
    <t>80</t>
  </si>
  <si>
    <t>998742102</t>
  </si>
  <si>
    <t>Přesun hmot tonážní pro slaboproud v objektech v do 12 m</t>
  </si>
  <si>
    <t>-233649918</t>
  </si>
  <si>
    <t>Přesun hmot pro slaboproud stanovený z hmotnosti přesunovaného materiálu vodorovná dopravní vzdálenost do 50 m v objektech výšky přes 6 do 12 m</t>
  </si>
  <si>
    <t>751</t>
  </si>
  <si>
    <t>Vzduchotechnika</t>
  </si>
  <si>
    <t>501</t>
  </si>
  <si>
    <t>R7515250</t>
  </si>
  <si>
    <t>Dodávka a montáž VZT plastového potrubí včetně mřížek dle potřeby (vnitřní/vnější)</t>
  </si>
  <si>
    <t>-1215623182</t>
  </si>
  <si>
    <t>1  "digestoř, m.č. 103, v.č. 5"</t>
  </si>
  <si>
    <t>1  "koupelna s wc, m.č. 106+107, v.č. 5"</t>
  </si>
  <si>
    <t>1  "průduch skrz zeď - sklípek, m.č. 108, v.č. 5"</t>
  </si>
  <si>
    <t>1  "průduch skrz zeď - sklípek, m.č. 109, v.č. 5"</t>
  </si>
  <si>
    <t>1  "průduch skrz zeď - sklípek, m.č. 110, v.č. 5"</t>
  </si>
  <si>
    <t>1  "společné pro, m.č. 204 a 205, v.č. 6"</t>
  </si>
  <si>
    <t>1  "digestoř, m.č. 206, v.č. 6"</t>
  </si>
  <si>
    <t>1  "spíž, m.č. 207, v.č. 6"</t>
  </si>
  <si>
    <t>1  "wc, m.č. 210, v.č. 6"</t>
  </si>
  <si>
    <t>1  "digestoř, m.č. 211, v.č. 6"</t>
  </si>
  <si>
    <t>1  "koupelna, m.č. 212, v.č. 6"</t>
  </si>
  <si>
    <t>502</t>
  </si>
  <si>
    <t>998751101</t>
  </si>
  <si>
    <t>Přesun hmot tonážní pro vzduchotechniku v objektech v do 12 m</t>
  </si>
  <si>
    <t>-799117651</t>
  </si>
  <si>
    <t>Přesun hmot pro vzduchotechniku stanovený z hmotnosti přesunovaného materiálu vodorovná dopravní vzdálenost do 100 m v objektech výšky do 12 m</t>
  </si>
  <si>
    <t>762</t>
  </si>
  <si>
    <t>Konstrukce tesařské</t>
  </si>
  <si>
    <t>188</t>
  </si>
  <si>
    <t>762081410</t>
  </si>
  <si>
    <t>Vícestranné hoblování hraněného řeziva na staveništi</t>
  </si>
  <si>
    <t>-104202082</t>
  </si>
  <si>
    <t>Práce společné pro tesařské konstrukce  hoblování hraněného řeziva zabudovaného do konstrukce vícestranné hranoly</t>
  </si>
  <si>
    <t>0,16*4*3,1       "sloupek krovu, v.č. 11"</t>
  </si>
  <si>
    <t>187</t>
  </si>
  <si>
    <t>762083121</t>
  </si>
  <si>
    <t>Impregnace řeziva proti dřevokaznému hmyzu, houbám a plísním máčením třída ohrožení 1 a 2</t>
  </si>
  <si>
    <t>1711743861</t>
  </si>
  <si>
    <t>Práce společné pro tesařské konstrukce  impregnace řeziva máčením proti dřevokaznému hmyzu, houbám a plísním, třída ohrožení 1 a 2 (dřevo v interiéru)</t>
  </si>
  <si>
    <t>((4,5+4,7+3,3)*0,24*0,28)*2</t>
  </si>
  <si>
    <t>28</t>
  </si>
  <si>
    <t>762331954</t>
  </si>
  <si>
    <t>Vyřezání části střešní vazby průřezové plochy řeziva přes 450 cm2 délky přes 8 m</t>
  </si>
  <si>
    <t>-1048111094</t>
  </si>
  <si>
    <t>Vyřezání části střešní vazby vázané konstrukce krovů průřezové plochy řeziva přes 450 cm2, délky vyřezané části krovového prvku přes 8 m</t>
  </si>
  <si>
    <t>11+3*3+11*2              "demontáž stávajících vazni, vazného trámu a sloupků, v.č. 6,7"</t>
  </si>
  <si>
    <t>762332923</t>
  </si>
  <si>
    <t>Doplnění části střešní vazby hranoly průřezové plochy do 288 cm2 včetně materiálu</t>
  </si>
  <si>
    <t>-1073006995</t>
  </si>
  <si>
    <t>Doplnění střešní vazby řezivem (materiál v ceně) průřezové plochy přes 224 do 288 cm2</t>
  </si>
  <si>
    <t>0,16*0,16*3,1       "sloupek krovu, v.č. 11"</t>
  </si>
  <si>
    <t>29</t>
  </si>
  <si>
    <t>762332935</t>
  </si>
  <si>
    <t>Montáž doplnění části střešní vazby hranoly nehoblovanými průřezové plochy do 600 cm2</t>
  </si>
  <si>
    <t>-1337705589</t>
  </si>
  <si>
    <t>Doplnění střešní vazby řezivem - montáž (materiál ve specifikaci) nehoblovaným, průřezové plochy přes 450 do 600 cm2</t>
  </si>
  <si>
    <t>11,4*2            "nové vaznice, v.č. 7, 11"</t>
  </si>
  <si>
    <t>30</t>
  </si>
  <si>
    <t>60512145</t>
  </si>
  <si>
    <t>hranol stavební řezivo průřezu nad 450cm2 do dl 6m</t>
  </si>
  <si>
    <t>2125113255</t>
  </si>
  <si>
    <t>190</t>
  </si>
  <si>
    <t>762341275</t>
  </si>
  <si>
    <t>Montáž bednění střech rovných a šikmých sklonu do 60° z desek dřevotřískových na pero a drážku</t>
  </si>
  <si>
    <t>1022658835</t>
  </si>
  <si>
    <t>Bednění a laťování montáž bednění střech rovných a šikmých sklonu do 60° s vyřezáním otvorů z desek dřevotřískových nebo dřevoštěpkových na pero a drážku</t>
  </si>
  <si>
    <t>(11,4*2+11,71*2)*(0,5+0,75)       "v.č. 7,11,16 - 2 vrstvy druhá s přesahem "</t>
  </si>
  <si>
    <t>191</t>
  </si>
  <si>
    <t>60621155</t>
  </si>
  <si>
    <t>překližka vodovzdorná protiskl/hladká bříza tl 24mm</t>
  </si>
  <si>
    <t>1171629660</t>
  </si>
  <si>
    <t>31</t>
  </si>
  <si>
    <t>762343911</t>
  </si>
  <si>
    <t>Zabednění otvorů ve střeše prkny tl do 32 mm plochy jednotlivě do 1 m2</t>
  </si>
  <si>
    <t>1496705419</t>
  </si>
  <si>
    <t>Zabednění otvorů ve střeše prkny (materiál v ceně) tl. do 32 mm, otvoru plochy jednotlivě do 1 m2</t>
  </si>
  <si>
    <t>0,6*1          "otvor po zbouraném komínu, v.č. 6"</t>
  </si>
  <si>
    <t>109</t>
  </si>
  <si>
    <t>762381012</t>
  </si>
  <si>
    <t>Heverování a podepření tesařských konstrukcí krovů, plná vazba přes 9 do 12,5 m</t>
  </si>
  <si>
    <t>-2064908940</t>
  </si>
  <si>
    <t>Heverování a podepření tesařských konstrukcí krovů plná vazba, rozpětí přes 9 do 12,5 m</t>
  </si>
  <si>
    <t>2 "pro výměnu vaznic v.č. 6,7,10"</t>
  </si>
  <si>
    <t>189</t>
  </si>
  <si>
    <t>762395000</t>
  </si>
  <si>
    <t>Spojovací prostředky krovů, bednění, laťování, nadstřešních konstrukcí</t>
  </si>
  <si>
    <t>1642677492</t>
  </si>
  <si>
    <t>Spojovací prostředky krovů, bednění a laťování, nadstřešních konstrukcí  svory, prkna, hřebíky, pásová ocel, vruty</t>
  </si>
  <si>
    <t>((4,5+4,7+3,3)*0,24*0,28)*2   "vaznice, v.č. 11"</t>
  </si>
  <si>
    <t>((11,4*2+11,71*2)*(0,5+0,75))*0,024       "překližka u okrajů střechy - v.č. 7,11,16 - 2 vrstvy druhá s přesahem "</t>
  </si>
  <si>
    <t>23</t>
  </si>
  <si>
    <t>762811811</t>
  </si>
  <si>
    <t>Demontáž záklopů stropů z hrubých prken tl do 32 mm</t>
  </si>
  <si>
    <t>1394243170</t>
  </si>
  <si>
    <t>Demontáž záklopů stropů vrchních a zapuštěných  z hrubých prken, tl. do 32 mm</t>
  </si>
  <si>
    <t>25</t>
  </si>
  <si>
    <t>762822830</t>
  </si>
  <si>
    <t>Demontáž stropních trámů z hraněného řeziva průřezové plochy do 450 cm2</t>
  </si>
  <si>
    <t>-1528440082</t>
  </si>
  <si>
    <t>Demontáž stropních trámů  z hraněného řeziva, průřezové plochy přes 288 do 450 cm2</t>
  </si>
  <si>
    <t>5,2*12+4*7          "v.č. 6,7"</t>
  </si>
  <si>
    <t>24</t>
  </si>
  <si>
    <t>762841812</t>
  </si>
  <si>
    <t>Demontáž podbíjení obkladů stropů a střech sklonu do 60° z hrubých prken s omítkou</t>
  </si>
  <si>
    <t>-605863608</t>
  </si>
  <si>
    <t>Demontáž podbíjení obkladů stropů a střech sklonu do 60°  z hrubých prken tl. do 35 mm s omítkou</t>
  </si>
  <si>
    <t>81</t>
  </si>
  <si>
    <t>998762102</t>
  </si>
  <si>
    <t>Přesun hmot tonážní pro kce tesařské v objektech v do 12 m</t>
  </si>
  <si>
    <t>639628944</t>
  </si>
  <si>
    <t>Přesun hmot pro konstrukce tesařské  stanovený z hmotnosti přesunovaného materiálu vodorovná dopravní vzdálenost do 50 m v objektech výšky přes 6 do 12 m</t>
  </si>
  <si>
    <t>763</t>
  </si>
  <si>
    <t>Konstrukce suché výstavby</t>
  </si>
  <si>
    <t>245</t>
  </si>
  <si>
    <t>763112312</t>
  </si>
  <si>
    <t>SDK příčka mezibytová tl 155 mm zdvojený profil CW+UW 50 desky 2xA 12,5 s dvojitou izolací EI 60 Rw do 62 dB</t>
  </si>
  <si>
    <t>-834588166</t>
  </si>
  <si>
    <t>Příčka mezibytová ze sádrokartonových desek  s nosnou konstrukcí ze zdvojených ocelových profilů UW, CW dvojitě opláštěná deskami standardními A tl. 2 x 12,5 mm s dvojitou izolací, EI 60, příčka tl. 155 mm, profil 50, Rw do 62 dB</t>
  </si>
  <si>
    <t>3,3*(3,3+2,3)              "v.č. 6, mezi byty č. 2 a 3 - mimo koupelnu"</t>
  </si>
  <si>
    <t>246</t>
  </si>
  <si>
    <t>763112341</t>
  </si>
  <si>
    <t>SDK příčka mezibytová tl 155 mm zdvojený profil CW+UW 50 desky 2xDFRIH2 12,5 s dvojitou izolací EI 90 Rw do 68 dB</t>
  </si>
  <si>
    <t>-871712393</t>
  </si>
  <si>
    <t>Příčka mezibytová ze sádrokartonových desek  s nosnou konstrukcí ze zdvojených ocelových profilů UW, CW dvojitě opláštěná deskami vysokopevnostními protipožárními impregnovanými DFRIH2 tl. 2 x 12,5 mm s dvojitou izolací, EI 90, příčka tl. 155 mm, profil 50, Rw do 68 dB</t>
  </si>
  <si>
    <t>3,3*(3+1,9)              "v.č. 6, mezi byty č. 2 a 3 - v koupelně"</t>
  </si>
  <si>
    <t>156</t>
  </si>
  <si>
    <t>763131533</t>
  </si>
  <si>
    <t>SDK podhled deska 1xDF 15 s izolací jednovrstvá spodní kce profil CD+UD EI 30</t>
  </si>
  <si>
    <t>-454079122</t>
  </si>
  <si>
    <t>Podhled ze sádrokartonových desek  jednovrstvá zavěšená spodní konstrukce z ocelových profilů CD, UD jednoduše opláštěná deskou protipožární DF, tl. 15 mm, s izolací, EI 30</t>
  </si>
  <si>
    <t>9,1         "v.č. 6, m.č. 201"</t>
  </si>
  <si>
    <t>5,6         "v.č. 6, m.č. 202"</t>
  </si>
  <si>
    <t>10,1      "v.č. 6, m.č. 203"</t>
  </si>
  <si>
    <t>21,6      "v.č. 6, m.č. 206"</t>
  </si>
  <si>
    <t>2,4       "v.č. 6, m.č. 207"</t>
  </si>
  <si>
    <t>12,4      "v.č. 6, m.č. 208"</t>
  </si>
  <si>
    <t>5,6         "v.č. 6, m.č. 209"</t>
  </si>
  <si>
    <t>24,5        "v.č. 6, m.č. 211"</t>
  </si>
  <si>
    <t>153</t>
  </si>
  <si>
    <t>763131571</t>
  </si>
  <si>
    <t>SDK podhled deska 1xDFH2 12,5 bez izolace jednovrstvá spodní kce profil CD+UD EI 15</t>
  </si>
  <si>
    <t>-1439158602</t>
  </si>
  <si>
    <t>Podhled ze sádrokartonových desek  jednovrstvá zavěšená spodní konstrukce z ocelových profilů CD, UD jednoduše opláštěná deskou impregnovanou protipožární DFH2, tl. 12,5 mm, bez izolace, EI 15</t>
  </si>
  <si>
    <t>1,6         "v.č. 6, m.č. 204"</t>
  </si>
  <si>
    <t>3,5        "v.č. 6, m.č. 205"</t>
  </si>
  <si>
    <t>1,3         "v.č. 6, m.č. 210"</t>
  </si>
  <si>
    <t>3,7         "v.č. 6, m.č. 212"</t>
  </si>
  <si>
    <t>158</t>
  </si>
  <si>
    <t>763131714</t>
  </si>
  <si>
    <t>SDK podhled základní penetrační nátěr</t>
  </si>
  <si>
    <t>1175739837</t>
  </si>
  <si>
    <t>Podhled ze sádrokartonových desek  ostatní práce a konstrukce na podhledech ze sádrokartonových desek základní penetrační nátěr</t>
  </si>
  <si>
    <t>159</t>
  </si>
  <si>
    <t>763131721</t>
  </si>
  <si>
    <t>SDK podhled skoková změna v do 0,5 m</t>
  </si>
  <si>
    <t>-580292782</t>
  </si>
  <si>
    <t>Podhled ze sádrokartonových desek  ostatní práce a konstrukce na podhledech ze sádrokartonových desek skokové změny výšky podhledu do 0,5 m</t>
  </si>
  <si>
    <t>2*10,1        "snížení okolo vaznice, v.č. 6, 7"</t>
  </si>
  <si>
    <t>154</t>
  </si>
  <si>
    <t>763131752</t>
  </si>
  <si>
    <t>Montáž jedné vrstvy tepelné izolace do SDK podhledu</t>
  </si>
  <si>
    <t>1057548211</t>
  </si>
  <si>
    <t>Podhled ze sádrokartonových desek  ostatní práce a konstrukce na podhledech ze sádrokartonových desek montáž jedné vrstvy tepelné izolace</t>
  </si>
  <si>
    <t>155</t>
  </si>
  <si>
    <t>63150966</t>
  </si>
  <si>
    <t>pás tepelně izolační příčkový akustický λ=0,036-0,037 tl 50mm</t>
  </si>
  <si>
    <t>-647781965</t>
  </si>
  <si>
    <t>10,1*1,02 'Přepočtené koeficientem množství</t>
  </si>
  <si>
    <t>160</t>
  </si>
  <si>
    <t>763131761</t>
  </si>
  <si>
    <t>Příplatek k SDK podhledu za plochu do 3 m2 jednotlivě</t>
  </si>
  <si>
    <t>1873398278</t>
  </si>
  <si>
    <t>Podhled ze sádrokartonových desek  Příplatek k cenám za plochu do 3 m2 jednotlivě</t>
  </si>
  <si>
    <t>161</t>
  </si>
  <si>
    <t>763131765</t>
  </si>
  <si>
    <t>Příplatek k SDK podhledu za výšku zavěšení přes 0,5 do 1,0 m</t>
  </si>
  <si>
    <t>-105633114</t>
  </si>
  <si>
    <t>Podhled ze sádrokartonových desek  Příplatek k cenám za výšku zavěšení přes 0,5 do 1,0 m</t>
  </si>
  <si>
    <t>157</t>
  </si>
  <si>
    <t>998763302</t>
  </si>
  <si>
    <t>Přesun hmot tonážní pro sádrokartonové konstrukce v objektech v do 12 m</t>
  </si>
  <si>
    <t>-1669032753</t>
  </si>
  <si>
    <t>Přesun hmot pro konstrukce montované z desek  sádrokartonových, sádrovláknitých, cementovláknitých nebo cementových stanovený z hmotnosti přesunovaného materiálu vodorovná dopravní vzdálenost do 50 m v objektech výšky přes 6 do 12 m</t>
  </si>
  <si>
    <t>764</t>
  </si>
  <si>
    <t>Konstrukce klempířské</t>
  </si>
  <si>
    <t>165</t>
  </si>
  <si>
    <t>764002811</t>
  </si>
  <si>
    <t>Demontáž okapového plechu do suti v krytině povlakové</t>
  </si>
  <si>
    <t>-829845929</t>
  </si>
  <si>
    <t>Demontáž klempířských konstrukcí okapového plechu do suti, v krytině povlakové</t>
  </si>
  <si>
    <t>11,4       "v.č. 7,11 - okapnice"</t>
  </si>
  <si>
    <t>164</t>
  </si>
  <si>
    <t>764002841</t>
  </si>
  <si>
    <t>Demontáž oplechování horních ploch zdí a nadezdívek do suti</t>
  </si>
  <si>
    <t>83177969</t>
  </si>
  <si>
    <t>Demontáž klempířských konstrukcí oplechování horních ploch zdí a nadezdívek do suti</t>
  </si>
  <si>
    <t>11,4+2*11,7       "v.č. 7,11 - atika"</t>
  </si>
  <si>
    <t>166</t>
  </si>
  <si>
    <t>764002871</t>
  </si>
  <si>
    <t>Demontáž lemování zdí do suti</t>
  </si>
  <si>
    <t>1893693604</t>
  </si>
  <si>
    <t>Demontáž klempířských konstrukcí lemování zdí do suti</t>
  </si>
  <si>
    <t>0,65*2+1*2          "v.č. 7, 11 - komín"</t>
  </si>
  <si>
    <t>163</t>
  </si>
  <si>
    <t>764004801</t>
  </si>
  <si>
    <t>Demontáž podokapního žlabu do suti</t>
  </si>
  <si>
    <t>871897197</t>
  </si>
  <si>
    <t>Demontáž klempířských konstrukcí žlabu podokapního do suti</t>
  </si>
  <si>
    <t>11,4     "v.č. 9,11"</t>
  </si>
  <si>
    <t>162</t>
  </si>
  <si>
    <t>764004861</t>
  </si>
  <si>
    <t>Demontáž svodu do suti</t>
  </si>
  <si>
    <t>328113132</t>
  </si>
  <si>
    <t>Demontáž klempířských konstrukcí svodu do suti</t>
  </si>
  <si>
    <t>5,8     "v.č. 9,11"</t>
  </si>
  <si>
    <t>198</t>
  </si>
  <si>
    <t>764226444</t>
  </si>
  <si>
    <t>Oplechování parapetů rovných celoplošně lepené z Al plechu rš 330 mm</t>
  </si>
  <si>
    <t>-766300028</t>
  </si>
  <si>
    <t>Oplechování parapetů z hliníkového plechu rovných celoplošně lepené, bez rohů rš 330 mm</t>
  </si>
  <si>
    <t>1,52*3+1,93      "přízemí v.č. 5"</t>
  </si>
  <si>
    <t>1,52*3+1,8+1,8*2+1      "podrkoví v.č. 6"</t>
  </si>
  <si>
    <t>194</t>
  </si>
  <si>
    <t>764541305</t>
  </si>
  <si>
    <t>Žlab podokapní půlkruhový z TiZn lesklého plechu rš 330 mm</t>
  </si>
  <si>
    <t>841493681</t>
  </si>
  <si>
    <t>Žlab podokapní z titanzinkového lesklého válcovaného plechu včetně háků a čel půlkruhový rš 330 mm</t>
  </si>
  <si>
    <t>11,6    "v.č. 7, 9 a  11"</t>
  </si>
  <si>
    <t>196</t>
  </si>
  <si>
    <t>764541347</t>
  </si>
  <si>
    <t>Kotlík oválný (trychtýřový) pro podokapní žlaby z TiZn lesklého plechu 330/120 mm</t>
  </si>
  <si>
    <t>-1643311540</t>
  </si>
  <si>
    <t>Žlab podokapní z titanzinkového lesklého válcovaného plechu včetně háků a čel kotlík oválný (trychtýřový), rš žlabu/průměr svodu 330/120 mm</t>
  </si>
  <si>
    <t>1    "v.č. 7, 9 a  11"</t>
  </si>
  <si>
    <t>195</t>
  </si>
  <si>
    <t>764548324</t>
  </si>
  <si>
    <t>Svody kruhové včetně objímek, kolen, odskoků z TiZn lesklého plechu průměru 120 mm</t>
  </si>
  <si>
    <t>-1740573474</t>
  </si>
  <si>
    <t>Svod z titanzinkového lesklého válcovaného plechu včetně objímek, kolen a odskoků kruhový, průměru 120 mm</t>
  </si>
  <si>
    <t>6    "v.č. 7, 9 a  11"</t>
  </si>
  <si>
    <t>197</t>
  </si>
  <si>
    <t>998764102</t>
  </si>
  <si>
    <t>Přesun hmot tonážní pro konstrukce klempířské v objektech v do 12 m</t>
  </si>
  <si>
    <t>283400656</t>
  </si>
  <si>
    <t>Přesun hmot pro konstrukce klempířské stanovený z hmotnosti přesunovaného materiálu vodorovná dopravní vzdálenost do 50 m v objektech výšky přes 6 do 12 m</t>
  </si>
  <si>
    <t>766</t>
  </si>
  <si>
    <t>Konstrukce truhlářské</t>
  </si>
  <si>
    <t>7</t>
  </si>
  <si>
    <t>766211811</t>
  </si>
  <si>
    <t>Demontáž schodišťového madla</t>
  </si>
  <si>
    <t>-1069465882</t>
  </si>
  <si>
    <t>Demontáž madel  schodišťových</t>
  </si>
  <si>
    <t>2   "na vnější fasádě"</t>
  </si>
  <si>
    <t>766221811</t>
  </si>
  <si>
    <t>Demontáž celodřevěného samonosného schodiště</t>
  </si>
  <si>
    <t>946113163</t>
  </si>
  <si>
    <t>Demontáž schodů celodřevěných  samonosných</t>
  </si>
  <si>
    <t>1,2*13   "v.č. 5"</t>
  </si>
  <si>
    <t>96</t>
  </si>
  <si>
    <t>766414242</t>
  </si>
  <si>
    <t>Montáž obložení stěn plochy do 5 m2 panely z aglomerovaných desek do 1,50 m2</t>
  </si>
  <si>
    <t>-234530423</t>
  </si>
  <si>
    <t>Montáž obložení stěn  plochy do 5 m2 panely obkladovými z aglomerovaných desek, plochy přes 0,60 do 1,50 m2</t>
  </si>
  <si>
    <t>2,7*0,35  "zakončení zdiva zábradlí na schodišti, v.č. 6 a 7"</t>
  </si>
  <si>
    <t>97</t>
  </si>
  <si>
    <t>62432074</t>
  </si>
  <si>
    <t>deska kompaktní laminátová jádro obtížně hořlavé tl 12mm</t>
  </si>
  <si>
    <t>1189275600</t>
  </si>
  <si>
    <t>766441821</t>
  </si>
  <si>
    <t>Demontáž parapetních desek dřevěných nebo plastových šířky do 30 cm délky přes 1,0 m</t>
  </si>
  <si>
    <t>941492698</t>
  </si>
  <si>
    <t>Demontáž parapetních desek dřevěných nebo plastových šířky do 300 mm délky přes 1 m</t>
  </si>
  <si>
    <t>1       "v.č. 5"</t>
  </si>
  <si>
    <t>199</t>
  </si>
  <si>
    <t>766694122</t>
  </si>
  <si>
    <t>Montáž parapetních dřevěných nebo plastových šířky přes 30 cm délky do 1,6 m</t>
  </si>
  <si>
    <t>-1619144111</t>
  </si>
  <si>
    <t>Montáž ostatních truhlářských konstrukcí parapetních desek dřevěných nebo plastových šířky přes 300 mm, délky přes 1000 do 1600 mm</t>
  </si>
  <si>
    <t>5      "přízemí v.č. 5 (tj. okna + výklenky v m.č. 108 a 111"</t>
  </si>
  <si>
    <t>4     "podrkoví v.č. 6"</t>
  </si>
  <si>
    <t>200</t>
  </si>
  <si>
    <t>61140083</t>
  </si>
  <si>
    <t>parapet plastový vnitřní – š 500mm, barva bílá</t>
  </si>
  <si>
    <t>1003333722</t>
  </si>
  <si>
    <t>3*1,52+1,25+1,56      "přízemí v.č. 5"</t>
  </si>
  <si>
    <t>3*1,52+1     "podrkoví v.č. 6"</t>
  </si>
  <si>
    <t>201</t>
  </si>
  <si>
    <t>61144019</t>
  </si>
  <si>
    <t>koncovka k parapetu plastovému vnitřnímu 1 pár</t>
  </si>
  <si>
    <t>1309840116</t>
  </si>
  <si>
    <t>4+2      "přízemí v.č. 5"</t>
  </si>
  <si>
    <t>7     "podrkoví v.č. 6"</t>
  </si>
  <si>
    <t>202</t>
  </si>
  <si>
    <t>766694123</t>
  </si>
  <si>
    <t>Montáž parapetních dřevěných nebo plastových šířky přes 30 cm délky do 2,6 m</t>
  </si>
  <si>
    <t>-2102215989</t>
  </si>
  <si>
    <t>Montáž ostatních truhlářských konstrukcí parapetních desek dřevěných nebo plastových šířky přes 300 mm, délky přes 1600 do 2600 mm</t>
  </si>
  <si>
    <t>1      "přízemí v.č. 5"</t>
  </si>
  <si>
    <t>3     "podrkoví v.č. 6"</t>
  </si>
  <si>
    <t>203</t>
  </si>
  <si>
    <t>-457357277</t>
  </si>
  <si>
    <t>1,93      "přízemí v.č. 5"</t>
  </si>
  <si>
    <t>3*1,8     "podrkoví v.č. 6"</t>
  </si>
  <si>
    <t>119</t>
  </si>
  <si>
    <t>R6811422</t>
  </si>
  <si>
    <t>Dodávka a montáž kuchyňské linky lepené a kolíkované, hrany ABS, dekor dřeva, 1 pole šířky 60 cm se zásuvkami s kovovým pojezdem s kolečky včetně dodávky dřezu a vestavěného sporáku, trouby a včetně digestoře (dle výkresové dokumentace)</t>
  </si>
  <si>
    <t>2070601298</t>
  </si>
  <si>
    <t>1      "v.č. 5, m.č. 103"</t>
  </si>
  <si>
    <t>2      "v.č. 6, m.č. 206 a 211"</t>
  </si>
  <si>
    <t>204</t>
  </si>
  <si>
    <t>R76661</t>
  </si>
  <si>
    <t>Dodávka a montáž okna dle specifikace - ozn. ve výkresech a výpisu prvků 01</t>
  </si>
  <si>
    <t>-162531617</t>
  </si>
  <si>
    <t>3+3       "výkres č. 5 a 6, výpis prvků v.č. 15"</t>
  </si>
  <si>
    <t>205</t>
  </si>
  <si>
    <t>R76663</t>
  </si>
  <si>
    <t>Dodávka a montáž okna dle specifikace - ozn. ve výkresech a výpisu prvků O2</t>
  </si>
  <si>
    <t>1089897112</t>
  </si>
  <si>
    <t>1      "výkres č. 5 a 6, výpis prvků v.č. 15"</t>
  </si>
  <si>
    <t>206</t>
  </si>
  <si>
    <t>R76664</t>
  </si>
  <si>
    <t>Dodávka a montáž okna dle specifikace - ozn. ve výkresech a výpisu prvků O3</t>
  </si>
  <si>
    <t>2049161998</t>
  </si>
  <si>
    <t>207</t>
  </si>
  <si>
    <t>R76665</t>
  </si>
  <si>
    <t>Dodávka a montáž okna dle specifikace - ozn. ve výkresech a výpisu prvků O4</t>
  </si>
  <si>
    <t>1855500176</t>
  </si>
  <si>
    <t>208</t>
  </si>
  <si>
    <t>R76666</t>
  </si>
  <si>
    <t>Dodávka a montáž okna dle specifikace - ozn. ve výkresech a výpisu prvků O5</t>
  </si>
  <si>
    <t>-2062297837</t>
  </si>
  <si>
    <t>209</t>
  </si>
  <si>
    <t>R766661</t>
  </si>
  <si>
    <t>Dodávka a montáž okna dle specifikace - ozn. ve výkresech a výpisu prvků O6</t>
  </si>
  <si>
    <t>1129330779</t>
  </si>
  <si>
    <t>210</t>
  </si>
  <si>
    <t>R76681</t>
  </si>
  <si>
    <t>Dodávka a montáž dveří dle specifikace - ozn. ve výkresech a výpisu prvků D1</t>
  </si>
  <si>
    <t>-1081598240</t>
  </si>
  <si>
    <t>211</t>
  </si>
  <si>
    <t>R76682</t>
  </si>
  <si>
    <t>Dodávka a montáž dveří dle specifikace - ozn. ve výkresech a výpisu prvků D2</t>
  </si>
  <si>
    <t>381325429</t>
  </si>
  <si>
    <t>212</t>
  </si>
  <si>
    <t>R7668</t>
  </si>
  <si>
    <t>Dodávka a montáž dveří dle specifikace - ozn. ve výkresech a výpisu prvků D3</t>
  </si>
  <si>
    <t>245601618</t>
  </si>
  <si>
    <t>214</t>
  </si>
  <si>
    <t>R76689</t>
  </si>
  <si>
    <t>Dodávka a montáž vnitřních dveří včetně kování a zámku označené a popsané ve výpise prvků jako ,,V1 až V8"</t>
  </si>
  <si>
    <t>1542283423</t>
  </si>
  <si>
    <t>19      "výkres č. 5 a 6, výpis prvků v.č. 15"</t>
  </si>
  <si>
    <t>82</t>
  </si>
  <si>
    <t>998766102</t>
  </si>
  <si>
    <t>Přesun hmot tonážní pro konstrukce truhlářské v objektech v do 12 m</t>
  </si>
  <si>
    <t>-1445422714</t>
  </si>
  <si>
    <t>Přesun hmot pro konstrukce truhlářské stanovený z hmotnosti přesunovaného materiálu vodorovná dopravní vzdálenost do 50 m v objektech výšky přes 6 do 12 m</t>
  </si>
  <si>
    <t>767</t>
  </si>
  <si>
    <t>Konstrukce zámečnické</t>
  </si>
  <si>
    <t>767995112</t>
  </si>
  <si>
    <t>Montáž atypických zámečnických konstrukcí hmotnosti do 10 kg</t>
  </si>
  <si>
    <t>-1272408942</t>
  </si>
  <si>
    <t>Montáž ostatních atypických zámečnických konstrukcí  hmotnosti přes 5 do 10 kg</t>
  </si>
  <si>
    <t>10    "hasicí přístroj, m.č. 101"</t>
  </si>
  <si>
    <t>14*(0,5*0,5*0,01*7850)+14*(3,14*0,008^2*1)         "kotvy pro stažení stropu v úrovni stropu, v.č. 10"</t>
  </si>
  <si>
    <t>85</t>
  </si>
  <si>
    <t>13611228</t>
  </si>
  <si>
    <t>plech ocelový hladký jakost S235JR tl 10mm tabule</t>
  </si>
  <si>
    <t>1658315423</t>
  </si>
  <si>
    <t>14*(0,5*0,5*0,01*7850)*0,001       "plechy ke stažení domu v úrovni stropu, v.č. 10"</t>
  </si>
  <si>
    <t>86</t>
  </si>
  <si>
    <t>31197006</t>
  </si>
  <si>
    <t>tyč závitová Pz 4.6 M16</t>
  </si>
  <si>
    <t>1121719073</t>
  </si>
  <si>
    <t>14       "ke stažení domu v úrovni stropu, v.č. 10"</t>
  </si>
  <si>
    <t>87</t>
  </si>
  <si>
    <t>31111008</t>
  </si>
  <si>
    <t>matice přesná šestihranná Pz DIN 934-8 M16</t>
  </si>
  <si>
    <t>100 kus</t>
  </si>
  <si>
    <t>-925478590</t>
  </si>
  <si>
    <t>88</t>
  </si>
  <si>
    <t>31120008</t>
  </si>
  <si>
    <t>podložka DIN 125-A ZB D 16mm</t>
  </si>
  <si>
    <t>1091086139</t>
  </si>
  <si>
    <t>R4493</t>
  </si>
  <si>
    <t>přístroj hasicí ruční práškový P6 s hasicí schopností 34A, 183B, včetně držáku</t>
  </si>
  <si>
    <t>1887381592</t>
  </si>
  <si>
    <t>1    "hasicí přístroj, m.č. 101"</t>
  </si>
  <si>
    <t>33</t>
  </si>
  <si>
    <t>767995114</t>
  </si>
  <si>
    <t>Montáž atypických zámečnických konstrukcí hmotnosti do 50 kg</t>
  </si>
  <si>
    <t>-1359361000</t>
  </si>
  <si>
    <t>Montáž ostatních atypických zámečnických konstrukcí  hmotnosti přes 20 do 50 kg</t>
  </si>
  <si>
    <t>12,9*(2,9*2+2,7)+(0,3*0,3*0,01*7850)*3+3*1*37,9        "ocelové sloupky, v.č. 11"</t>
  </si>
  <si>
    <t>34</t>
  </si>
  <si>
    <t>14011064</t>
  </si>
  <si>
    <t>trubka ocelová bezešvá hladká jakost 11 353 89x8,0mm</t>
  </si>
  <si>
    <t>1664058106</t>
  </si>
  <si>
    <t>(2,9*2+2,7)        "ocelové sloupky, v.č. 11"</t>
  </si>
  <si>
    <t>35</t>
  </si>
  <si>
    <t>-935598135</t>
  </si>
  <si>
    <t>(0,3*0,3*0,01*7850)*0,001       "plechy pod ocelové sloupky, v.č. 11"</t>
  </si>
  <si>
    <t>36</t>
  </si>
  <si>
    <t>13010832</t>
  </si>
  <si>
    <t>ocel profilová UPN 260 jakost 11 375</t>
  </si>
  <si>
    <t>288785101</t>
  </si>
  <si>
    <t>(3*1*37,9)*0,001        "ocelové sloupky - vrchní Uč.260, v.č. 11"</t>
  </si>
  <si>
    <t>523</t>
  </si>
  <si>
    <t>R76716</t>
  </si>
  <si>
    <t>Dodávka a montáž nerezového madla včetně držáků průměru 40 mm</t>
  </si>
  <si>
    <t>-2011283948</t>
  </si>
  <si>
    <t>2*3,7+2*1,5       "madlo na schody do podrkoví v.č. 5,6,7"</t>
  </si>
  <si>
    <t>998767102</t>
  </si>
  <si>
    <t>Přesun hmot tonážní pro zámečnické konstrukce v objektech v do 12 m</t>
  </si>
  <si>
    <t>1875303850</t>
  </si>
  <si>
    <t>Přesun hmot pro zámečnické konstrukce  stanovený z hmotnosti přesunovaného materiálu vodorovná dopravní vzdálenost do 50 m v objektech výšky přes 6 do 12 m</t>
  </si>
  <si>
    <t>771</t>
  </si>
  <si>
    <t>Podlahy z dlaždic</t>
  </si>
  <si>
    <t>110</t>
  </si>
  <si>
    <t>771274123</t>
  </si>
  <si>
    <t>Montáž obkladů stupnic z dlaždic protiskluzných keramických flexibilní lepidlo š do 300 mm</t>
  </si>
  <si>
    <t>-64944585</t>
  </si>
  <si>
    <t>Montáž obkladů schodišť z dlaždic keramických lepených flexibilním lepidlem stupnic protiskluzných nebo reliéfních, šířky přes 250 do 300 mm</t>
  </si>
  <si>
    <t>17*1             "v.č. 5,6,7"</t>
  </si>
  <si>
    <t>111</t>
  </si>
  <si>
    <t>59761409</t>
  </si>
  <si>
    <t>dlažba keramická slinutá protiskluzná do interiéru i exteriéru pro vysoké mechanické namáhání přes 9 do 12ks/m2</t>
  </si>
  <si>
    <t>1117970777</t>
  </si>
  <si>
    <t>17*1*0,3*1,1</t>
  </si>
  <si>
    <t>5,61*1,1 'Přepočtené koeficientem množství</t>
  </si>
  <si>
    <t>112</t>
  </si>
  <si>
    <t>771274242</t>
  </si>
  <si>
    <t>Montáž obkladů podstupnic z dlaždic reliéfních keramických flexibilní lepidlo v do 200 mm</t>
  </si>
  <si>
    <t>-280356563</t>
  </si>
  <si>
    <t>Montáž obkladů schodišť z dlaždic keramických lepených flexibilním lepidlem podstupnic protiskluzních nebo reliéfních, výšky přes 150 do 200 mm</t>
  </si>
  <si>
    <t>113</t>
  </si>
  <si>
    <t>-1862767705</t>
  </si>
  <si>
    <t>117</t>
  </si>
  <si>
    <t>771473123</t>
  </si>
  <si>
    <t>Montáž soklů z dlaždic keramických lepených schodišťových šikmých v do 120 mm</t>
  </si>
  <si>
    <t>-640376451</t>
  </si>
  <si>
    <t>Montáž soklů z dlaždic keramických lepených standardním lepidlem schodišťových šikmých, výšky přes 90 do 120 mm</t>
  </si>
  <si>
    <t>3,96*2+2,3*2+2,95*2+4,95*2+4*2          "v.č. 5,6,7, m.č. 101 a 201"</t>
  </si>
  <si>
    <t>118</t>
  </si>
  <si>
    <t>-461387006</t>
  </si>
  <si>
    <t>36,32/0,6           "přepočet množství dlaždice na ks, tj. 2 ks z dlaždice 300x300 m"</t>
  </si>
  <si>
    <t>60*(0,3*0,3)*1,1   "přepočet na m2"</t>
  </si>
  <si>
    <t>5,94*1,1 'Přepočtené koeficientem množství</t>
  </si>
  <si>
    <t>133</t>
  </si>
  <si>
    <t>771474112</t>
  </si>
  <si>
    <t>Montáž soklů z dlaždic keramických rovných flexibilní lepidlo v do 90 mm</t>
  </si>
  <si>
    <t>625696567</t>
  </si>
  <si>
    <t>Montáž soklů z dlaždic keramických lepených flexibilním lepidlem rovných, výšky přes 65 do 90 mm</t>
  </si>
  <si>
    <t>2*(3,85+1,5)-4*0,8         "v.č. 5, m.č. 102"</t>
  </si>
  <si>
    <t>134</t>
  </si>
  <si>
    <t>59761003</t>
  </si>
  <si>
    <t>dlažba keramická hutná hladká do interiéru přes 9 do 12ks/m2</t>
  </si>
  <si>
    <t>-1747301867</t>
  </si>
  <si>
    <t>64,2/0,6      "přepočet na kusy"</t>
  </si>
  <si>
    <t>107*(0,3*0,3)*1,1    "přepočet na m2"</t>
  </si>
  <si>
    <t>10,593*1,1 'Přepočtené koeficientem množství</t>
  </si>
  <si>
    <t>115</t>
  </si>
  <si>
    <t>771573225</t>
  </si>
  <si>
    <t>Montáž podlah keramických pro mechanické zatížení protiskluzných lepených standardním lepidlem do 12 ks/m2</t>
  </si>
  <si>
    <t>-971086455</t>
  </si>
  <si>
    <t>Montáž podlah z dlaždic keramických lepených standardním lepidlem pro vysoké mechanické zatížení protiskluzných nebo reliéfních (bezbariérových) přes 9 do 12 ks/m2</t>
  </si>
  <si>
    <t>8,4                           "podesta z m.č. 101"</t>
  </si>
  <si>
    <t>1*2,3+1,25*1       "podesta z m.č. 201"</t>
  </si>
  <si>
    <t>116</t>
  </si>
  <si>
    <t>852391128</t>
  </si>
  <si>
    <t>11,95*1,1 'Přepočtené koeficientem množství</t>
  </si>
  <si>
    <t>135</t>
  </si>
  <si>
    <t>771574112</t>
  </si>
  <si>
    <t>Montáž podlah keramických hladkých lepených flexibilním lepidlem do 12 ks/ m2</t>
  </si>
  <si>
    <t>73682835</t>
  </si>
  <si>
    <t>Montáž podlah z dlaždic keramických lepených flexibilním lepidlem maloformátových hladkých přes 9 do 12 ks/m2</t>
  </si>
  <si>
    <t>5,7         "v.č. 5, m.č. 102"</t>
  </si>
  <si>
    <t>1,7         "v.č. 5, m.č. 106"</t>
  </si>
  <si>
    <t>4,5         "v.č. 5, m.č. 107"</t>
  </si>
  <si>
    <t>6,4         "v.č. 5, m.č. 108"</t>
  </si>
  <si>
    <t>5,6         "v.č. 5, m.č. 109"</t>
  </si>
  <si>
    <t>5,0         "v.č. 5, m.č. 110"</t>
  </si>
  <si>
    <t>3,9         "v.č. 5, m.č. 111"</t>
  </si>
  <si>
    <t>6,0         "v.č. 6, m.č. 201"</t>
  </si>
  <si>
    <t>136</t>
  </si>
  <si>
    <t>911770270</t>
  </si>
  <si>
    <t>54,5*1,1 'Přepočtené koeficientem množství</t>
  </si>
  <si>
    <t>151</t>
  </si>
  <si>
    <t>771577111</t>
  </si>
  <si>
    <t>Příplatek k montáži podlah keramických lepených flexibilním lepidlem za plochu do 5 m2</t>
  </si>
  <si>
    <t>-363015978</t>
  </si>
  <si>
    <t>Montáž podlah z dlaždic keramických lepených flexibilním lepidlem Příplatek k cenám za plochu do 5 m2 jednotlivě</t>
  </si>
  <si>
    <t>152</t>
  </si>
  <si>
    <t>771577112</t>
  </si>
  <si>
    <t>Příplatek k montáži podlah keramických lepených flexibilním lepidlem za omezený prostor</t>
  </si>
  <si>
    <t>1225173901</t>
  </si>
  <si>
    <t>Montáž podlah z dlaždic keramických lepených flexibilním lepidlem Příplatek k cenám za podlahy v omezeném prostoru</t>
  </si>
  <si>
    <t>265</t>
  </si>
  <si>
    <t>771591112</t>
  </si>
  <si>
    <t>Izolace pod dlažbu nátěrem nebo stěrkou ve dvou vrstvách</t>
  </si>
  <si>
    <t>311292775</t>
  </si>
  <si>
    <t>Izolace podlahy pod dlažbu nátěrem nebo stěrkou ve dvou vrstvách</t>
  </si>
  <si>
    <t>4,5+1,7       "v.č. 5, m.č. 107"</t>
  </si>
  <si>
    <t>3,5               "v.č. 6, m.č. 205"</t>
  </si>
  <si>
    <t>3,7              "v.č. 6, m.č. 212"</t>
  </si>
  <si>
    <t>269</t>
  </si>
  <si>
    <t>771591115</t>
  </si>
  <si>
    <t>Podlahy spárování silikonem</t>
  </si>
  <si>
    <t>2011206426</t>
  </si>
  <si>
    <t>Podlahy - dokončovací práce spárování silikonem</t>
  </si>
  <si>
    <t>270</t>
  </si>
  <si>
    <t>771591185</t>
  </si>
  <si>
    <t>Podlahy pracnější řezání keramických dlaždic rovné</t>
  </si>
  <si>
    <t>515168876</t>
  </si>
  <si>
    <t>Podlahy - dokončovací práce pracnější řezání dlaždic keramických rovné</t>
  </si>
  <si>
    <t>2         "v.č. 5, m.č. 102"</t>
  </si>
  <si>
    <t>6         "v.č. 5, m.č. 106+107"</t>
  </si>
  <si>
    <t>1         "v.č. 5, m.č. 108"</t>
  </si>
  <si>
    <t>2         "v.č. 5, m.č. 109"</t>
  </si>
  <si>
    <t>2         "v.č. 5, m.č. 110"</t>
  </si>
  <si>
    <t>4         "v.č. 5, m.č. 111"</t>
  </si>
  <si>
    <t>6        "v.č. 6, m.č. 205"</t>
  </si>
  <si>
    <t>4         "v.č. 6, m.č. 209"</t>
  </si>
  <si>
    <t>5         "v.č. 6, m.č. 212"</t>
  </si>
  <si>
    <t>268</t>
  </si>
  <si>
    <t>771592011</t>
  </si>
  <si>
    <t>Čištění vnitřních ploch podlah nebo schodišť po položení dlažby chemickými prostředky</t>
  </si>
  <si>
    <t>881675285</t>
  </si>
  <si>
    <t>Čištění vnitřních ploch po položení dlažby podlah nebo schodišť chemickými prostředky</t>
  </si>
  <si>
    <t xml:space="preserve">17*1*0,3*1,1         </t>
  </si>
  <si>
    <t>Mezisoučet          "schodiště"</t>
  </si>
  <si>
    <t>114</t>
  </si>
  <si>
    <t>998771102</t>
  </si>
  <si>
    <t>Přesun hmot tonážní pro podlahy z dlaždic v objektech v do 12 m</t>
  </si>
  <si>
    <t>-1105287483</t>
  </si>
  <si>
    <t>Přesun hmot pro podlahy z dlaždic stanovený z hmotnosti přesunovaného materiálu vodorovná dopravní vzdálenost do 50 m v objektech výšky přes 6 do 12 m</t>
  </si>
  <si>
    <t>776</t>
  </si>
  <si>
    <t>Podlahy povlakové</t>
  </si>
  <si>
    <t>137</t>
  </si>
  <si>
    <t>776111112</t>
  </si>
  <si>
    <t>Broušení betonového podkladu povlakových podlah</t>
  </si>
  <si>
    <t>-35348909</t>
  </si>
  <si>
    <t>Příprava podkladu broušení podlah nového podkladu betonového</t>
  </si>
  <si>
    <t>16,1   "v.č.5, m.č. 103"</t>
  </si>
  <si>
    <t>21,5  "v.č.5, m.č. 104"</t>
  </si>
  <si>
    <t>13,9  "v.č.5, m.č. 105"</t>
  </si>
  <si>
    <t>10,1  "v.č.5, m.č. 203"</t>
  </si>
  <si>
    <t>21,6  "v.č.5, m.č. 206"</t>
  </si>
  <si>
    <t>2,4  "v.č.5, m.č. 207"</t>
  </si>
  <si>
    <t>12,4  "v.č.5, m.č. 208"</t>
  </si>
  <si>
    <t>24,5  "v.č.5, m.č. 211"</t>
  </si>
  <si>
    <t>138</t>
  </si>
  <si>
    <t>776111311</t>
  </si>
  <si>
    <t>Vysátí podkladu povlakových podlah</t>
  </si>
  <si>
    <t>-2016392308</t>
  </si>
  <si>
    <t>Příprava podkladu vysátí podlah</t>
  </si>
  <si>
    <t>139</t>
  </si>
  <si>
    <t>776121111</t>
  </si>
  <si>
    <t>Vodou ředitelná penetrace savého podkladu povlakových podlah ředěná v poměru 1:3</t>
  </si>
  <si>
    <t>-369925457</t>
  </si>
  <si>
    <t>Příprava podkladu penetrace vodou ředitelná na savý podklad (válečkováním) ředěná v poměru 1:3 podlah</t>
  </si>
  <si>
    <t>103</t>
  </si>
  <si>
    <t>776121211</t>
  </si>
  <si>
    <t>Penetrace schodišťových stupnic š do 300 mm</t>
  </si>
  <si>
    <t>1129865787</t>
  </si>
  <si>
    <t>Příprava podkladu penetrace vodou ředitelná na savý podklad (válečkováním) ředěná v poměru 1:3 schodišť stupnic, šířky do 300 mm</t>
  </si>
  <si>
    <t>17*1      "v.č. 5,6,7,10"</t>
  </si>
  <si>
    <t>104</t>
  </si>
  <si>
    <t>776121221</t>
  </si>
  <si>
    <t>Penetrace schodišťových podstupnic v do 200 mm</t>
  </si>
  <si>
    <t>-1382619147</t>
  </si>
  <si>
    <t>Příprava podkladu penetrace vodou ředitelná na savý podklad (válečkováním) ředěná v poměru 1:3 schodišť podstupnic, výšky do 200 mm</t>
  </si>
  <si>
    <t>107</t>
  </si>
  <si>
    <t>776121321</t>
  </si>
  <si>
    <t>Vodou ředitelná penetrace savého podkladu povlakových podlah neředěná</t>
  </si>
  <si>
    <t>3543591</t>
  </si>
  <si>
    <t>Příprava podkladu penetrace neředěná podlah</t>
  </si>
  <si>
    <t>1*2,3      "podesta schodiště - v.č. 5,6,7,10"</t>
  </si>
  <si>
    <t>108</t>
  </si>
  <si>
    <t>776141112</t>
  </si>
  <si>
    <t>Vyrovnání podkladu povlakových podlah stěrkou pevnosti 20 MPa tl 5 mm</t>
  </si>
  <si>
    <t>75928588</t>
  </si>
  <si>
    <t>Příprava podkladu vyrovnání samonivelační stěrkou podlah min.pevnosti 20 MPa, tloušťky přes 3 do 5 mm</t>
  </si>
  <si>
    <t>140</t>
  </si>
  <si>
    <t>776141122</t>
  </si>
  <si>
    <t>Vyrovnání podkladu povlakových podlah stěrkou pevnosti 30 MPa tl 5 mm</t>
  </si>
  <si>
    <t>1442001705</t>
  </si>
  <si>
    <t>Příprava podkladu vyrovnání samonivelační stěrkou podlah min.pevnosti 30 MPa, tloušťky přes 3 do 5 mm</t>
  </si>
  <si>
    <t>105</t>
  </si>
  <si>
    <t>776142112</t>
  </si>
  <si>
    <t>Vyrovnání schodišťových stupnic š do 300 samonivelační stěrkou min pevnosti 35 MPa tl 5 mm</t>
  </si>
  <si>
    <t>-1930427683</t>
  </si>
  <si>
    <t>Příprava podkladu vyrovnání samonivelační stěrkou schodišť stupnic, šířky do 300 mm min.pevnosti 35 MPa, tloušťky přes 3 do 5 mm</t>
  </si>
  <si>
    <t>106</t>
  </si>
  <si>
    <t>776143112</t>
  </si>
  <si>
    <t>Tmelení schodišťových podstupnic v do 200 mm stěrkou tl 5 mm</t>
  </si>
  <si>
    <t>1997580861</t>
  </si>
  <si>
    <t>Příprava podkladu tmelení schodišť podstupnic, výšky do 200 mm stěrka tloušťky přes 3 do 5 mm</t>
  </si>
  <si>
    <t>141</t>
  </si>
  <si>
    <t>776211111</t>
  </si>
  <si>
    <t>Lepení textilních pásů</t>
  </si>
  <si>
    <t>-828836548</t>
  </si>
  <si>
    <t>Montáž textilních podlahovin lepením pásů standardních</t>
  </si>
  <si>
    <t>142</t>
  </si>
  <si>
    <t>69751011</t>
  </si>
  <si>
    <t>koberec</t>
  </si>
  <si>
    <t>-762430376</t>
  </si>
  <si>
    <t>51,4859315589354*1,1 'Přepočtené koeficientem množství</t>
  </si>
  <si>
    <t>147</t>
  </si>
  <si>
    <t>776231111</t>
  </si>
  <si>
    <t>Lepení lamel a čtverců z vinylu standardním lepidlem</t>
  </si>
  <si>
    <t>1535351810</t>
  </si>
  <si>
    <t>Montáž podlahovin z vinylu lepením lamel nebo čtverců standardním lepidlem</t>
  </si>
  <si>
    <t>148</t>
  </si>
  <si>
    <t>28411027</t>
  </si>
  <si>
    <t>PVC vinyl heterogenní akustická tl 3,40mm, nášlapná vrstva 0,67mm, zátěž 34/42, otlak do 0,11mm, útlum 19dB, hořlavost Bfl S1</t>
  </si>
  <si>
    <t>-1243072556</t>
  </si>
  <si>
    <t>86,1*1,1 'Přepočtené koeficientem množství</t>
  </si>
  <si>
    <t>143</t>
  </si>
  <si>
    <t>776421111</t>
  </si>
  <si>
    <t>Montáž obvodových lišt lepením</t>
  </si>
  <si>
    <t>-909968095</t>
  </si>
  <si>
    <t>Montáž lišt obvodových lepených</t>
  </si>
  <si>
    <t>144</t>
  </si>
  <si>
    <t>69751204</t>
  </si>
  <si>
    <t>lišta kobercová 55x9mm</t>
  </si>
  <si>
    <t>1575322312</t>
  </si>
  <si>
    <t>46,3*1,02 'Přepočtené koeficientem množství</t>
  </si>
  <si>
    <t>145</t>
  </si>
  <si>
    <t>61418112</t>
  </si>
  <si>
    <t>lišta podlahová dřevěná buk pařený 7x35mm</t>
  </si>
  <si>
    <t>-640834809</t>
  </si>
  <si>
    <t>89,65*1,02 'Přepočtené koeficientem množství</t>
  </si>
  <si>
    <t>283</t>
  </si>
  <si>
    <t>776421312</t>
  </si>
  <si>
    <t>Montáž přechodových šroubovaných lišt</t>
  </si>
  <si>
    <t>-781255583</t>
  </si>
  <si>
    <t>Montáž lišt přechodových šroubovaných</t>
  </si>
  <si>
    <t>0,8 "mezi 102/103"</t>
  </si>
  <si>
    <t>0,8 "mezi 102/104"</t>
  </si>
  <si>
    <t>0,8 "mezi 104/105"</t>
  </si>
  <si>
    <t>Mezisoučet      "přízemí v.č. 5"</t>
  </si>
  <si>
    <t>0,8 "mezi 202/203"</t>
  </si>
  <si>
    <t>0,8 "mezi 202/206"</t>
  </si>
  <si>
    <t>0,8 "mezi 206/208"</t>
  </si>
  <si>
    <t>0,8 "mezi 209/211"</t>
  </si>
  <si>
    <t>Mezisoučet   "podkroví v.č. 6"</t>
  </si>
  <si>
    <t>284</t>
  </si>
  <si>
    <t>55343119</t>
  </si>
  <si>
    <t>profil přechodový Al narážecí 40mm dub, buk, javor, třešeň</t>
  </si>
  <si>
    <t>-1829878945</t>
  </si>
  <si>
    <t>5,6*1,02 'Přepočtené koeficientem množství</t>
  </si>
  <si>
    <t>146</t>
  </si>
  <si>
    <t>998776102</t>
  </si>
  <si>
    <t>Přesun hmot tonážní pro podlahy povlakové v objektech v do 12 m</t>
  </si>
  <si>
    <t>1175079204</t>
  </si>
  <si>
    <t>Přesun hmot pro podlahy povlakové  stanovený z hmotnosti přesunovaného materiálu vodorovná dopravní vzdálenost do 50 m v objektech výšky přes 6 do 12 m</t>
  </si>
  <si>
    <t>781</t>
  </si>
  <si>
    <t>Dokončovací práce - obklady</t>
  </si>
  <si>
    <t>264</t>
  </si>
  <si>
    <t>781131112</t>
  </si>
  <si>
    <t>Izolace pod obklad nátěrem nebo stěrkou ve dvou vrstvách</t>
  </si>
  <si>
    <t>-1956459770</t>
  </si>
  <si>
    <t>Izolace stěny pod obklad izolace nátěrem nebo stěrkou ve dvou vrstvách</t>
  </si>
  <si>
    <t>(0,9*3*2+4)*3        "v.č. 6,7, m.č. 107,205,212"</t>
  </si>
  <si>
    <t>259</t>
  </si>
  <si>
    <t>781474113</t>
  </si>
  <si>
    <t>Montáž obkladů vnitřních keramických hladkých do 19 ks/m2 lepených flexibilním lepidlem</t>
  </si>
  <si>
    <t>869228530</t>
  </si>
  <si>
    <t>Montáž obkladů vnitřních stěn z dlaždic keramických lepených flexibilním lepidlem maloformátových hladkých přes 12 do 19 ks/m2</t>
  </si>
  <si>
    <t>(2*3,67+2*1,75-0,8)*2,0                              "v.č.5, m.č. 106+107"</t>
  </si>
  <si>
    <t>(2*1,8+0,9*2-0,7)*1,4          "v.č.6, m.č. 204"</t>
  </si>
  <si>
    <t>(2*1,75+2*2,1+2*0,9+0,125-0,7)*2,0          "v.č.6, m.č. 205"</t>
  </si>
  <si>
    <t>(2*1,2+2*1,07-0,7)*1,4          "v.č.6, m.č. 210"</t>
  </si>
  <si>
    <t>(2,65+1,67-0,7)*2,0          "v.č.6, m.č. 212"</t>
  </si>
  <si>
    <t>260</t>
  </si>
  <si>
    <t>59761071</t>
  </si>
  <si>
    <t>obklad keramický hladký přes 12 do 19ks/m2</t>
  </si>
  <si>
    <t>386230831</t>
  </si>
  <si>
    <t>69,306*1,1 'Přepočtené koeficientem množství</t>
  </si>
  <si>
    <t>263</t>
  </si>
  <si>
    <t>781477111</t>
  </si>
  <si>
    <t>Příplatek k montáži obkladů vnitřních keramických hladkých za plochu do 10 m2</t>
  </si>
  <si>
    <t>2105136476</t>
  </si>
  <si>
    <t>Montáž obkladů vnitřních stěn z dlaždic keramických Příplatek k cenám za plochu do 10 m2 jednotlivě</t>
  </si>
  <si>
    <t>261</t>
  </si>
  <si>
    <t>781491011</t>
  </si>
  <si>
    <t>Montáž zrcadel plochy do 1 m2 lepených silikonovým tmelem na podkladní omítku</t>
  </si>
  <si>
    <t>-1561304891</t>
  </si>
  <si>
    <t>Montáž zrcadel lepených silikonovým tmelem na podkladní omítku, plochy do 1 m2</t>
  </si>
  <si>
    <t>0,48                             "v.č.5, m.č. 106+107"</t>
  </si>
  <si>
    <t>0,48                           "v.č.6, m.č. 205"</t>
  </si>
  <si>
    <t>0,48                           "v.č.6, m.č. 212"</t>
  </si>
  <si>
    <t>262</t>
  </si>
  <si>
    <t>63465126</t>
  </si>
  <si>
    <t>zrcadlo nemontované čiré tl 5mm max rozměr 3210x2250mm</t>
  </si>
  <si>
    <t>570739635</t>
  </si>
  <si>
    <t>1,44*1,1 'Přepočtené koeficientem množství</t>
  </si>
  <si>
    <t>273</t>
  </si>
  <si>
    <t>781493611</t>
  </si>
  <si>
    <t>Montáž vanových plastových dvířek s rámem lepených</t>
  </si>
  <si>
    <t>-1116825506</t>
  </si>
  <si>
    <t>Obklad - dokončující práce montáž vanových dvířek plastových lepených s rámem</t>
  </si>
  <si>
    <t>3     "m.č. 103, 106 a 108"</t>
  </si>
  <si>
    <t>274</t>
  </si>
  <si>
    <t>56245724</t>
  </si>
  <si>
    <t>dvířka vanová bílá 200x200mm</t>
  </si>
  <si>
    <t>1498482976</t>
  </si>
  <si>
    <t>266</t>
  </si>
  <si>
    <t>781494111</t>
  </si>
  <si>
    <t>Plastové profily rohové lepené flexibilním lepidlem</t>
  </si>
  <si>
    <t>-1185380232</t>
  </si>
  <si>
    <t>Obklad - dokončující práce profily ukončovací lepené flexibilním lepidlem rohové</t>
  </si>
  <si>
    <t>2*2+1,2+0,9      "v.č. 5, m.č. 107"</t>
  </si>
  <si>
    <t>2*3               "v.č. 6, m.č. 205"</t>
  </si>
  <si>
    <t>2              "v.č. 6, m.č. 212"</t>
  </si>
  <si>
    <t>267</t>
  </si>
  <si>
    <t>781495211</t>
  </si>
  <si>
    <t>Čištění vnitřních ploch stěn po provedení obkladu chemickými prostředky</t>
  </si>
  <si>
    <t>391325073</t>
  </si>
  <si>
    <t>Čištění vnitřních ploch po provedení obkladu stěn chemickými prostředky</t>
  </si>
  <si>
    <t>231</t>
  </si>
  <si>
    <t>781731112</t>
  </si>
  <si>
    <t>Montáž obkladů vnějších z obkladaček cihelných do 85 ks/m2 kladených do malty</t>
  </si>
  <si>
    <t>617662337</t>
  </si>
  <si>
    <t>Montáž obkladů vnějších stěn z obkladaček cihelných kladených do malty přes 50 do 85 ks/m2</t>
  </si>
  <si>
    <t>(0,375*2,9)*2+0,23*2,25+0,65*1,125+0,23*1,125   "přízemí, v.č. 5,7,9"</t>
  </si>
  <si>
    <t>232</t>
  </si>
  <si>
    <t>59623114</t>
  </si>
  <si>
    <t>pásek obkladový cihlový hladký 240x71x14mm melír</t>
  </si>
  <si>
    <t>1647514994</t>
  </si>
  <si>
    <t>3,683*54-75</t>
  </si>
  <si>
    <t>123,882*1,1 'Přepočtené koeficientem množství</t>
  </si>
  <si>
    <t>233</t>
  </si>
  <si>
    <t>59623117</t>
  </si>
  <si>
    <t>pásek obkladový cihlový rohová tvarovka 240x71x14x115mm červený</t>
  </si>
  <si>
    <t>600024221</t>
  </si>
  <si>
    <t>75*1,1 'Přepočtené koeficientem množství</t>
  </si>
  <si>
    <t>271</t>
  </si>
  <si>
    <t>998781102</t>
  </si>
  <si>
    <t>Přesun hmot tonážní pro obklady keramické v objektech v do 12 m</t>
  </si>
  <si>
    <t>991771440</t>
  </si>
  <si>
    <t>Přesun hmot pro obklady keramické  stanovený z hmotnosti přesunovaného materiálu vodorovná dopravní vzdálenost do 50 m v objektech výšky přes 6 do 12 m</t>
  </si>
  <si>
    <t>783</t>
  </si>
  <si>
    <t>Dokončovací práce - nátěry</t>
  </si>
  <si>
    <t>247</t>
  </si>
  <si>
    <t>783218211</t>
  </si>
  <si>
    <t>Lakovací dvojnásobný syntetický nátěr s mezibroušením tesařských konstrukcí</t>
  </si>
  <si>
    <t>-1298983354</t>
  </si>
  <si>
    <t>Lakovací nátěr tesařských konstrukcí dvojnásobný s mezibroušením syntetický</t>
  </si>
  <si>
    <t>248</t>
  </si>
  <si>
    <t>783317101</t>
  </si>
  <si>
    <t>Krycí jednonásobný syntetický standardní nátěr zámečnických konstrukcí</t>
  </si>
  <si>
    <t>2102541782</t>
  </si>
  <si>
    <t>Krycí nátěr (email) zámečnických konstrukcí jednonásobný syntetický standardní</t>
  </si>
  <si>
    <t>(0,05+0,11+0,05)*(2*1,97+0,6)*1            "zárubně šířky 600 mm"</t>
  </si>
  <si>
    <t>(0,05+0,11+0,05)*(2*1,97+0,7)*3            "zárubně šířky 700 mm"</t>
  </si>
  <si>
    <t>(0,05+0,11+0,05)*(2*1,97+0,8)*14            "zárubně šířky 800 mm"</t>
  </si>
  <si>
    <t>784</t>
  </si>
  <si>
    <t>Dokončovací práce - malby a tapety</t>
  </si>
  <si>
    <t>275</t>
  </si>
  <si>
    <t>784171001</t>
  </si>
  <si>
    <t>Olepování vnitřních ploch páskou v místnostech výšky do 3,80 m</t>
  </si>
  <si>
    <t>-813804573</t>
  </si>
  <si>
    <t>Olepování vnitřních ploch (materiál ve specifikaci) včetně pozdějšího odlepení páskou nebo fólií v místnostech výšky do 3,80 m</t>
  </si>
  <si>
    <t>44    "v.č. 5,6"</t>
  </si>
  <si>
    <t>276</t>
  </si>
  <si>
    <t>58124833</t>
  </si>
  <si>
    <t>páska pro malířské potřeby maskovací krepová 19mmx50m</t>
  </si>
  <si>
    <t>1518742044</t>
  </si>
  <si>
    <t>44*1,05 'Přepočtené koeficientem množství</t>
  </si>
  <si>
    <t>277</t>
  </si>
  <si>
    <t>784171111</t>
  </si>
  <si>
    <t>Zakrytí vnitřních ploch stěn v místnostech výšky do 3,80 m</t>
  </si>
  <si>
    <t>-242968535</t>
  </si>
  <si>
    <t>Zakrytí nemalovaných ploch (materiál ve specifikaci) včetně pozdějšího odkrytí svislých ploch např. stěn, oken, dveří v místnostech výšky do 3,80</t>
  </si>
  <si>
    <t>36    "v.č. 5,6"</t>
  </si>
  <si>
    <t>278</t>
  </si>
  <si>
    <t>58124842</t>
  </si>
  <si>
    <t>fólie pro malířské potřeby zakrývací tl 7µ 4x5m</t>
  </si>
  <si>
    <t>1523580143</t>
  </si>
  <si>
    <t>36*1,05 'Přepočtené koeficientem množství</t>
  </si>
  <si>
    <t>279</t>
  </si>
  <si>
    <t>784181101</t>
  </si>
  <si>
    <t>Základní akrylátová jednonásobná penetrace podkladu v místnostech výšky do 3,80 m</t>
  </si>
  <si>
    <t>1028396229</t>
  </si>
  <si>
    <t>Penetrace podkladu jednonásobná základní akrylátová v místnostech výšky do 3,80 m</t>
  </si>
  <si>
    <t>Mezisoučet       "schodiště"</t>
  </si>
  <si>
    <t>Mezisoučet       "strop"</t>
  </si>
  <si>
    <t>Mezisoučet  "přízemí stěny"</t>
  </si>
  <si>
    <t>Mezisoučet "podkroví stěny"</t>
  </si>
  <si>
    <t>280</t>
  </si>
  <si>
    <t>784211101</t>
  </si>
  <si>
    <t>Dvojnásobné bílé malby ze směsí za mokra výborně otěruvzdorných v místnostech výšky do 3,80 m</t>
  </si>
  <si>
    <t>1062141741</t>
  </si>
  <si>
    <t>Malby z malířských směsí otěruvzdorných za mokra dvojnásobné, bílé za mokra otěruvzdorné výborně v místnostech výšky do 3,80 m</t>
  </si>
  <si>
    <t>281</t>
  </si>
  <si>
    <t>784211107</t>
  </si>
  <si>
    <t>Dvojnásobné bílé malby ze směsí za mokra výborně otěruvzdorných na schodišti výšky do 3,80 m</t>
  </si>
  <si>
    <t>823570956</t>
  </si>
  <si>
    <t>Malby z malířských směsí otěruvzdorných za mokra dvojnásobné, bílé za mokra otěruvzdorné výborně na schodišti o výšce podlaží do 3,80 m</t>
  </si>
  <si>
    <t>8,2           "v.č.5, m.č. 101, strop"</t>
  </si>
  <si>
    <t>282</t>
  </si>
  <si>
    <t>784211141</t>
  </si>
  <si>
    <t>Příplatek k cenám 2x maleb ze směsí za mokra za provádění plochy do 5 m2</t>
  </si>
  <si>
    <t>-794780577</t>
  </si>
  <si>
    <t>Malby z malířských směsí otěruvzdorných za mokra Příplatek k cenám dvojnásobných maleb za zvýšenou pracnost při provádění malého rozsahu plochy do 5 m2</t>
  </si>
  <si>
    <t>SO 02 - Zpevněné plochy</t>
  </si>
  <si>
    <t xml:space="preserve">    5 - Komunikace pozemní</t>
  </si>
  <si>
    <t>121151103</t>
  </si>
  <si>
    <t>Sejmutí ornice plochy do 100 m2 tl vrstvy do 200 mm strojně</t>
  </si>
  <si>
    <t>405796655</t>
  </si>
  <si>
    <t>Sejmutí ornice strojně při souvislé ploše do 100 m2, tl. vrstvy do 200 mm</t>
  </si>
  <si>
    <t>(11,38+2+11,4*1+3*15,7+110)+20*2     "v.č. 3"</t>
  </si>
  <si>
    <t>122251103</t>
  </si>
  <si>
    <t>Odkopávky a prokopávky nezapažené v hornině třídy těžitelnosti I, skupiny 3 objem do 100 m3 strojně</t>
  </si>
  <si>
    <t>1237469828</t>
  </si>
  <si>
    <t>Odkopávky a prokopávky nezapažené strojně v hornině třídy těžitelnosti I skupiny 3 přes 50 do 100 m3</t>
  </si>
  <si>
    <t>2,5*15,7*0,5      "v.č. 3,5,7 - přístupový chodník"</t>
  </si>
  <si>
    <t xml:space="preserve">90,60*0,4            "v.č.3,5,7 - odstavné stání"      </t>
  </si>
  <si>
    <t>-1801942819</t>
  </si>
  <si>
    <t>55,865-4,425          "v.č. 3,5,7"</t>
  </si>
  <si>
    <t>-741625446</t>
  </si>
  <si>
    <t>51,44*37       "příplatek ke vzdálenosti za odvoz"</t>
  </si>
  <si>
    <t>-311294971</t>
  </si>
  <si>
    <t>51,44</t>
  </si>
  <si>
    <t>49</t>
  </si>
  <si>
    <t>1767179989</t>
  </si>
  <si>
    <t>51,44*1,7</t>
  </si>
  <si>
    <t>-1816703307</t>
  </si>
  <si>
    <t>(2+15,7)*0,5*0,5      "v.č. 3,5,7 - přístupový chodník"</t>
  </si>
  <si>
    <t>181351003</t>
  </si>
  <si>
    <t>Rozprostření ornice tl vrstvy do 200 mm pl do 100 m2 v rovině nebo ve svahu do 1:5 strojně</t>
  </si>
  <si>
    <t>-1163330295</t>
  </si>
  <si>
    <t>Rozprostření a urovnání ornice v rovině nebo ve svahu sklonu do 1:5 strojně při souvislé ploše do 100 m2, tl. vrstvy do 200 mm</t>
  </si>
  <si>
    <t>221,88     "na zbylé ploše trávníku, v.č. 3"</t>
  </si>
  <si>
    <t>181411131</t>
  </si>
  <si>
    <t>Založení parkového trávníku výsevem plochy do 1000 m2 v rovině a ve svahu do 1:5</t>
  </si>
  <si>
    <t>-911673813</t>
  </si>
  <si>
    <t>Založení trávníku na půdě předem připravené plochy do 1000 m2 výsevem včetně utažení parkového v rovině nebo na svahu do 1:5</t>
  </si>
  <si>
    <t>221,88      "nezpevněná zatravněná plocha, v.č. 3"</t>
  </si>
  <si>
    <t>00572410</t>
  </si>
  <si>
    <t>osivo směs travní parková</t>
  </si>
  <si>
    <t>1229094132</t>
  </si>
  <si>
    <t>221,88*0,015 'Přepočtené koeficientem množství</t>
  </si>
  <si>
    <t>42</t>
  </si>
  <si>
    <t>339921132</t>
  </si>
  <si>
    <t>Osazování betonových palisád do betonového základu v řadě výšky prvku přes 0,5 do 1 m</t>
  </si>
  <si>
    <t>-1970379782</t>
  </si>
  <si>
    <t>Osazování palisád  betonových v řadě se zabetonováním výšky palisády přes 500 do 1000 mm</t>
  </si>
  <si>
    <t>8,4+0,15+1,85          "v.č. 3 a 5"</t>
  </si>
  <si>
    <t>43</t>
  </si>
  <si>
    <t>59228409</t>
  </si>
  <si>
    <t>palisáda betonová vzhled dobové dlažební kameny přírodní 160x160x600mm</t>
  </si>
  <si>
    <t>231014741</t>
  </si>
  <si>
    <t>(8,4+0,15+1,85)/0,16*1,02*0,5          "v.č. 3 a 5"</t>
  </si>
  <si>
    <t>59228410</t>
  </si>
  <si>
    <t>palisáda betonová vzhled dobové dlažební kameny přírodní 160x160x1000mm</t>
  </si>
  <si>
    <t>1516125712</t>
  </si>
  <si>
    <t>Komunikace pozemní</t>
  </si>
  <si>
    <t>564231111</t>
  </si>
  <si>
    <t>Podklad nebo podsyp ze štěrkopísku ŠP tl 100 mm</t>
  </si>
  <si>
    <t>-775011075</t>
  </si>
  <si>
    <t>Podklad nebo podsyp ze štěrkopísku ŠP  s rozprostřením, vlhčením a zhutněním, po zhutnění tl. 100 mm</t>
  </si>
  <si>
    <t>2*15,7+18,2        "zpevněné plochy u objektu v.č. 3"</t>
  </si>
  <si>
    <t>564251111</t>
  </si>
  <si>
    <t>Podklad nebo podsyp ze štěrkopísku ŠP tl 150 mm</t>
  </si>
  <si>
    <t>-1431341469</t>
  </si>
  <si>
    <t>Podklad nebo podsyp ze štěrkopísku ŠP  s rozprostřením, vlhčením a zhutněním, po zhutnění tl. 150 mm</t>
  </si>
  <si>
    <t>90,6           "odstavné stání v.č. 3"</t>
  </si>
  <si>
    <t>564261111</t>
  </si>
  <si>
    <t>Podklad nebo podsyp ze štěrkopísku ŠP tl 200 mm</t>
  </si>
  <si>
    <t>-505262658</t>
  </si>
  <si>
    <t>Podklad nebo podsyp ze štěrkopísku ŠP  s rozprostřením, vlhčením a zhutněním, po zhutnění tl. 200 mm</t>
  </si>
  <si>
    <t>564710011</t>
  </si>
  <si>
    <t>Podklad z kameniva hrubého drceného vel. 8-16 mm tl. 50 mm</t>
  </si>
  <si>
    <t>-129805277</t>
  </si>
  <si>
    <t>Podklad nebo kryt z kameniva hrubého drceného  vel. 8-16 mm s rozprostřením a zhutněním, po zhutnění tl. 50 mm</t>
  </si>
  <si>
    <t>596211121</t>
  </si>
  <si>
    <t>Kladení zámkové dlažby komunikací pro pěší tl 60 mm skupiny B pl do 100 m2</t>
  </si>
  <si>
    <t>-1908979440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</si>
  <si>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B, pro plochy pře</t>
  </si>
  <si>
    <t>2*15,7        "zpevněné plochy u objektu v.č. 3"</t>
  </si>
  <si>
    <t>59245008</t>
  </si>
  <si>
    <t>dlažba skladebná betonová 20 x 10 x 6 cm barevná</t>
  </si>
  <si>
    <t>-1599465175</t>
  </si>
  <si>
    <t>54</t>
  </si>
  <si>
    <t>637211122</t>
  </si>
  <si>
    <t>Okapový chodník z betonových dlaždic tl 60 mm kladených do písku se zalitím spár MC</t>
  </si>
  <si>
    <t>-1842100770</t>
  </si>
  <si>
    <t>Okapový chodník z dlaždic  betonových se zalitím spár cementovou maltou do písku, tl. dlaždic 60 mm</t>
  </si>
  <si>
    <t>18,2        "zpevněné plochy u objektu v.č. 3 - okapový chodník okolo objektu"</t>
  </si>
  <si>
    <t>916231213</t>
  </si>
  <si>
    <t>Osazení chodníkového obrubníku betonového stojatého s boční opěrou do lože z betonu prostého</t>
  </si>
  <si>
    <t>-528768348</t>
  </si>
  <si>
    <t>Osazení chodníkového obrubníku betonového se zřízením lože, s vyplněním a zatřením spár cementovou maltou stojatého s boční opěrou z betonu prostého, do lože z betonu prostého</t>
  </si>
  <si>
    <t>15,7-8,4+5,3      "v.č. 3,5,7 - přístupový chodník"</t>
  </si>
  <si>
    <t>27</t>
  </si>
  <si>
    <t>59217024</t>
  </si>
  <si>
    <t>obrubník betonový chodníkový 50x10x25 cm</t>
  </si>
  <si>
    <t>-1120468304</t>
  </si>
  <si>
    <t>998011001</t>
  </si>
  <si>
    <t>Přesun hmot pro budovy zděné v do 6 m</t>
  </si>
  <si>
    <t>1497250119</t>
  </si>
  <si>
    <t>Přesun hmot pro budovy občanské výstavby, bydlení, výrobu a služby  s nosnou svislou konstrukcí zděnou z cihel, tvárnic nebo kamene vodorovná dopravní vzdálenost do 100 m pro budovy výšky do 6 m</t>
  </si>
  <si>
    <t>SO 03 - Tepelné čerpadlo + vytápění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</si>
  <si>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</si>
  <si>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</si>
  <si>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</si>
  <si>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</si>
  <si>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132251101</t>
  </si>
  <si>
    <t>Hloubení rýh nezapažených  š do 800 mm v hornině třídy těžitelnosti I, skupiny 3 objem do 20 m3 strojně</t>
  </si>
  <si>
    <t>-568671385</t>
  </si>
  <si>
    <t>Hloubení nezapažených rýh šířky do 800 mm strojně s urovnáním dna do předepsaného profilu a spádu v hornině třídy těžitelnosti I skupiny 3 do 20 m3</t>
  </si>
  <si>
    <t>(0,12*0,85*0,3)*2         "výkop pro základ TČ, projekt vytápění"</t>
  </si>
  <si>
    <t>-47393898</t>
  </si>
  <si>
    <t>-1120549426</t>
  </si>
  <si>
    <t>0,061*37       "příplatek ke vzdálenosti za odvoz"</t>
  </si>
  <si>
    <t>629273356</t>
  </si>
  <si>
    <t>0,061</t>
  </si>
  <si>
    <t>1814208455</t>
  </si>
  <si>
    <t>0,061*1,7</t>
  </si>
  <si>
    <t>274313811</t>
  </si>
  <si>
    <t>Základové pásy z betonu tř. C 25/30</t>
  </si>
  <si>
    <t>-256485002</t>
  </si>
  <si>
    <t>Základy z betonu prostého pasy betonu kamenem neprokládaného tř. C 25/30</t>
  </si>
  <si>
    <t>(0,12*1*0,85)*2          "základ pod TČ, projekt vytápění"</t>
  </si>
  <si>
    <t>274351121</t>
  </si>
  <si>
    <t>Zřízení bednění základových pasů rovného</t>
  </si>
  <si>
    <t>391116363</t>
  </si>
  <si>
    <t>Bednění základů pasů rovné zřízení</t>
  </si>
  <si>
    <t>0,7*(0,85*2+0,12*2)*2               "bednění základu pod TČ, projekt vytápění"</t>
  </si>
  <si>
    <t>274351122</t>
  </si>
  <si>
    <t>Odstranění bednění základových pasů rovného</t>
  </si>
  <si>
    <t>1540919911</t>
  </si>
  <si>
    <t>Bednění základů pasů rovné odstranění</t>
  </si>
  <si>
    <t>564770011</t>
  </si>
  <si>
    <t>Podklad z kameniva hrubého drceného vel. 8-16 mm tl 250 mm</t>
  </si>
  <si>
    <t>1384961549</t>
  </si>
  <si>
    <t>Podklad nebo kryt z kameniva hrubého drceného  vel. 8-16 mm s rozprostřením a zhutněním, po zhutnění tl. 250 mm</t>
  </si>
  <si>
    <t>1,25*0,85      "základ pod TČ, projekt vytápění"</t>
  </si>
  <si>
    <t>11</t>
  </si>
  <si>
    <t>903821006</t>
  </si>
  <si>
    <t>1,5*2      "základ pod TČ, projekt vytápění"</t>
  </si>
  <si>
    <t>12</t>
  </si>
  <si>
    <t>561227604</t>
  </si>
  <si>
    <t>3*1,02</t>
  </si>
  <si>
    <t>-505166899</t>
  </si>
  <si>
    <t>713-2</t>
  </si>
  <si>
    <t>Izolace potrubí Tubex 18/20</t>
  </si>
  <si>
    <t>1472677582</t>
  </si>
  <si>
    <t>40      "projekt vytápění"</t>
  </si>
  <si>
    <t>713-3</t>
  </si>
  <si>
    <t>Izolace potrubí Tubex 22/20</t>
  </si>
  <si>
    <t>434744929</t>
  </si>
  <si>
    <t>50      "projekt vytápění"</t>
  </si>
  <si>
    <t>713-5</t>
  </si>
  <si>
    <t>Izolace potrubí Tubex 35/20</t>
  </si>
  <si>
    <t>-1899664510</t>
  </si>
  <si>
    <t>20      "projekt vytápění"</t>
  </si>
  <si>
    <t>37</t>
  </si>
  <si>
    <t>713-10</t>
  </si>
  <si>
    <t>Přesun hmot pro tepelné izolace</t>
  </si>
  <si>
    <t>238994806</t>
  </si>
  <si>
    <t>731</t>
  </si>
  <si>
    <t>Ústřední vytápění - kotelny</t>
  </si>
  <si>
    <t>R731-12</t>
  </si>
  <si>
    <t>Uvedení do provozu</t>
  </si>
  <si>
    <t>1070663993</t>
  </si>
  <si>
    <t>1      "projekt vytápění"</t>
  </si>
  <si>
    <t>R731-13</t>
  </si>
  <si>
    <t>Doprava</t>
  </si>
  <si>
    <t>922558859</t>
  </si>
  <si>
    <t>R731-20</t>
  </si>
  <si>
    <t>Topná zkouška</t>
  </si>
  <si>
    <t>1809307723</t>
  </si>
  <si>
    <t>R731-23</t>
  </si>
  <si>
    <t>Montáž rozdělovače-sběrače</t>
  </si>
  <si>
    <t>-1720470448</t>
  </si>
  <si>
    <t>R731-24</t>
  </si>
  <si>
    <t>Topenářský rozdělovač 3 okruhy</t>
  </si>
  <si>
    <t>-831946870</t>
  </si>
  <si>
    <t>R731-25</t>
  </si>
  <si>
    <t>Izolace rozdělovače</t>
  </si>
  <si>
    <t>-328308201</t>
  </si>
  <si>
    <t>R731-26</t>
  </si>
  <si>
    <t>Konzole pro uchycení rozdělovače-sběrače</t>
  </si>
  <si>
    <t>1776242211</t>
  </si>
  <si>
    <t>2      "projekt vytápění"</t>
  </si>
  <si>
    <t>R731-27</t>
  </si>
  <si>
    <t>Montáž akumulační nádoby</t>
  </si>
  <si>
    <t>832152602</t>
  </si>
  <si>
    <t>R731-28</t>
  </si>
  <si>
    <t>Akumulační nádoba + EK 2x4,5 kW - 200 l</t>
  </si>
  <si>
    <t>252869722</t>
  </si>
  <si>
    <t>R731-29</t>
  </si>
  <si>
    <t>Montáž ohřívače TUV</t>
  </si>
  <si>
    <t>885089180</t>
  </si>
  <si>
    <t>R731-30</t>
  </si>
  <si>
    <t>Zásobník pro ohřev teplé vody 3 kW EK - 500 l</t>
  </si>
  <si>
    <t>-435421144</t>
  </si>
  <si>
    <t>R731-31</t>
  </si>
  <si>
    <t>Datový kabel 10 m</t>
  </si>
  <si>
    <t>-482921844</t>
  </si>
  <si>
    <t>R731-32</t>
  </si>
  <si>
    <t>Třícestný ventil včetně servopohonu</t>
  </si>
  <si>
    <t>1117654671</t>
  </si>
  <si>
    <t>R731-33</t>
  </si>
  <si>
    <t>Elektronické oběhové čerpadlo</t>
  </si>
  <si>
    <t>-1458194087</t>
  </si>
  <si>
    <t>R731-5</t>
  </si>
  <si>
    <t>Montáž a nastavení tlaku expanzní nádoby</t>
  </si>
  <si>
    <t>221073888</t>
  </si>
  <si>
    <t>R731-6</t>
  </si>
  <si>
    <t>Expanzní nádoba 18 l</t>
  </si>
  <si>
    <t>-1285473529</t>
  </si>
  <si>
    <t>R731-8</t>
  </si>
  <si>
    <t>Montáž tepelného čerpadla</t>
  </si>
  <si>
    <t>417903057</t>
  </si>
  <si>
    <t>R731-9</t>
  </si>
  <si>
    <t>Tepelné čerpadlo, topný výkon (A7/W35)=13,0 kW - Energetická účinnost vytápění ?s (35°C)=192,5%</t>
  </si>
  <si>
    <t>-297195219</t>
  </si>
  <si>
    <t>R731-22</t>
  </si>
  <si>
    <t>Přesun hmot pro kotelny - výška do 6 m</t>
  </si>
  <si>
    <t>-891708540</t>
  </si>
  <si>
    <t>733</t>
  </si>
  <si>
    <t>Ústřední vytápění - rozvodné potrubí</t>
  </si>
  <si>
    <t>733-10</t>
  </si>
  <si>
    <t>Příplatek k potrubí měděnému za zhotovení přípojky z trubek měděných - DN15</t>
  </si>
  <si>
    <t>1222726432</t>
  </si>
  <si>
    <t>8     "projekt vytápění"</t>
  </si>
  <si>
    <t>733-11</t>
  </si>
  <si>
    <t>Příplatek k potrubí měděnému za zhotovení přípojky z trubek měděných - DN20</t>
  </si>
  <si>
    <t>77682977</t>
  </si>
  <si>
    <t>12     "projekt vytápění"</t>
  </si>
  <si>
    <t>733-12</t>
  </si>
  <si>
    <t>Příplatek k potrubí měděnému za zhotovení přípojky z trubek měděných - DN25</t>
  </si>
  <si>
    <t>-1130089464</t>
  </si>
  <si>
    <t>6     "projekt vytápění"</t>
  </si>
  <si>
    <t>733-3</t>
  </si>
  <si>
    <t>Potrubí z trubek měděných, EN 1057, stav polotvrdý - pájení měkké, Dxt = 22 x 1,5 mm</t>
  </si>
  <si>
    <t>-1482668635</t>
  </si>
  <si>
    <t>733-4</t>
  </si>
  <si>
    <t>Potrubí z trubek měděných, EN 1057, stav polotvrdý - pájení měkké, Dxt = 28 x 1,5 mm</t>
  </si>
  <si>
    <t>1418587355</t>
  </si>
  <si>
    <t>733-8</t>
  </si>
  <si>
    <t>Tlakové zkoušky potrubí z trubek měděných - Dxt = 35x1,5 mm</t>
  </si>
  <si>
    <t>-281237227</t>
  </si>
  <si>
    <t>733-16</t>
  </si>
  <si>
    <t>Přesun hmot pro rozvod potrubí vytápění - výška do 6 m</t>
  </si>
  <si>
    <t>966939001</t>
  </si>
  <si>
    <t>1     "projekt vytápění"</t>
  </si>
  <si>
    <t>734</t>
  </si>
  <si>
    <t>Ústřední vytápění - armatury</t>
  </si>
  <si>
    <t>734-13</t>
  </si>
  <si>
    <t>Teploměr</t>
  </si>
  <si>
    <t>-690735486</t>
  </si>
  <si>
    <t>3     "projekt vytápění"</t>
  </si>
  <si>
    <t>734-30</t>
  </si>
  <si>
    <t>Připojovací armatura otopného žebříku vč. krytky - bílá</t>
  </si>
  <si>
    <t>302904353</t>
  </si>
  <si>
    <t>734-31</t>
  </si>
  <si>
    <t>Připojovací šroubení pro tělesa VK, rohové, přípojení R1/2"</t>
  </si>
  <si>
    <t>681802264</t>
  </si>
  <si>
    <t>734-32</t>
  </si>
  <si>
    <t>Pouzdro opěrné D15 k svork. šroubení</t>
  </si>
  <si>
    <t>-1044324875</t>
  </si>
  <si>
    <t>734-33</t>
  </si>
  <si>
    <t>Šroubení svorkové D15</t>
  </si>
  <si>
    <t>1889057156</t>
  </si>
  <si>
    <t>734-34</t>
  </si>
  <si>
    <t>Montáž závitových armatur - se 2 závity, G 3/4"</t>
  </si>
  <si>
    <t>-1752748782</t>
  </si>
  <si>
    <t>53</t>
  </si>
  <si>
    <t>734-35</t>
  </si>
  <si>
    <t>3/4" červený, Kulový kohout, PN 42, T 185 C, chromovaný</t>
  </si>
  <si>
    <t>-528055387</t>
  </si>
  <si>
    <t>9     "projekt vytápění"</t>
  </si>
  <si>
    <t>734-36</t>
  </si>
  <si>
    <t>3/4", zpětná klapka - mosazné sedlo PN16</t>
  </si>
  <si>
    <t>-36682547</t>
  </si>
  <si>
    <t>55</t>
  </si>
  <si>
    <t>734-37</t>
  </si>
  <si>
    <t>čerpadlo oběhové závitové</t>
  </si>
  <si>
    <t>457475878</t>
  </si>
  <si>
    <t>56</t>
  </si>
  <si>
    <t>734-38</t>
  </si>
  <si>
    <t>Příslušenství k čerpadlům - izolace univerzální</t>
  </si>
  <si>
    <t>1056056200</t>
  </si>
  <si>
    <t>57</t>
  </si>
  <si>
    <t>734-39</t>
  </si>
  <si>
    <t>šroubení závitové - šroubení k čerpadlu 6/4"x1" mosaz</t>
  </si>
  <si>
    <t>1097249375</t>
  </si>
  <si>
    <t>58</t>
  </si>
  <si>
    <t>734-40</t>
  </si>
  <si>
    <t>montáž oběhového čerpadla</t>
  </si>
  <si>
    <t>-366925646</t>
  </si>
  <si>
    <t>734-41</t>
  </si>
  <si>
    <t>Měřič tepla M-Bus 0,6 m3/h, DN 15, 110 mm</t>
  </si>
  <si>
    <t>-290638832</t>
  </si>
  <si>
    <t>734-411</t>
  </si>
  <si>
    <t>Montáž měřiče tepla</t>
  </si>
  <si>
    <t>1026566137</t>
  </si>
  <si>
    <t>734-42</t>
  </si>
  <si>
    <t>manometr</t>
  </si>
  <si>
    <t>1552481921</t>
  </si>
  <si>
    <t>734-43</t>
  </si>
  <si>
    <t>Montáž závitových armatur - s 1 závitem, G 1/2"</t>
  </si>
  <si>
    <t>-1188451173</t>
  </si>
  <si>
    <t>14     "projekt vytápění"</t>
  </si>
  <si>
    <t>734-44</t>
  </si>
  <si>
    <t>1/2" x2,5, pojistný ventil atest CZ</t>
  </si>
  <si>
    <t>-716522736</t>
  </si>
  <si>
    <t>2     "projekt vytápění"</t>
  </si>
  <si>
    <t>734-45</t>
  </si>
  <si>
    <t>1/2", Vyp. kul. koh., s hadicovou vývodkou a zátkou, PN 10, T 90°C</t>
  </si>
  <si>
    <t>-1399794638</t>
  </si>
  <si>
    <t>734-46</t>
  </si>
  <si>
    <t>1/2", automatický odvzdušňovací ventil, svislý + zpětný ventil, mosaz</t>
  </si>
  <si>
    <t>-1219474626</t>
  </si>
  <si>
    <t>734-47</t>
  </si>
  <si>
    <t>Montáž závitových armatur - se 2 závity, G 1"</t>
  </si>
  <si>
    <t>-881275230</t>
  </si>
  <si>
    <t>734-48</t>
  </si>
  <si>
    <t>Kulový kohout s filtrem 1"</t>
  </si>
  <si>
    <t>-998952303</t>
  </si>
  <si>
    <t>734-49</t>
  </si>
  <si>
    <t>1" červený, kulový kohout, PN 35, T 185 C, chromovaný</t>
  </si>
  <si>
    <t>2091419593</t>
  </si>
  <si>
    <t>10     "projekt vytápění"</t>
  </si>
  <si>
    <t>734-50</t>
  </si>
  <si>
    <t>1", zpětná klapka - mosazné sedlo PN16</t>
  </si>
  <si>
    <t>1101716907</t>
  </si>
  <si>
    <t>734-52</t>
  </si>
  <si>
    <t>Termostatická hlavice bílá</t>
  </si>
  <si>
    <t>-1621764579</t>
  </si>
  <si>
    <t>4     "projekt vytápění"</t>
  </si>
  <si>
    <t>734-7</t>
  </si>
  <si>
    <t>Montáž závitových armatur - se 2 závity, G 1/2"</t>
  </si>
  <si>
    <t>1792183484</t>
  </si>
  <si>
    <t>734-9</t>
  </si>
  <si>
    <t>Montáž závitových armatur - s 1 závitem, G 1"</t>
  </si>
  <si>
    <t>125042585</t>
  </si>
  <si>
    <t>734-51</t>
  </si>
  <si>
    <t>Přesun hmot pro armatury vytápění - výška do 6 m</t>
  </si>
  <si>
    <t>654774511</t>
  </si>
  <si>
    <t>735</t>
  </si>
  <si>
    <t>Ústřední vytápění - otopná tělesa</t>
  </si>
  <si>
    <t>R735-01</t>
  </si>
  <si>
    <t>Montáž těles trubkových na stěnu</t>
  </si>
  <si>
    <t>-2099154984</t>
  </si>
  <si>
    <t>R735-02</t>
  </si>
  <si>
    <t>Trubkové těleso, 1820.600, středové připojení</t>
  </si>
  <si>
    <t>-1220653757</t>
  </si>
  <si>
    <t>R735-03</t>
  </si>
  <si>
    <t>Montáž otopných těles deskových</t>
  </si>
  <si>
    <t>437997681</t>
  </si>
  <si>
    <t>R735-04</t>
  </si>
  <si>
    <t>Otopné těleso panelové dvoudeskové + dvě přestupní plochy, 600x1000</t>
  </si>
  <si>
    <t>1584941018</t>
  </si>
  <si>
    <t>R735-05</t>
  </si>
  <si>
    <t>Přesun hmot pro otopná tělesa - výška do 6 m</t>
  </si>
  <si>
    <t>1947875212</t>
  </si>
  <si>
    <t>R736-01</t>
  </si>
  <si>
    <t>Montáž podlahového vytápění</t>
  </si>
  <si>
    <t>1480237313</t>
  </si>
  <si>
    <t>145     "projekt vytápění"</t>
  </si>
  <si>
    <t>R736-02</t>
  </si>
  <si>
    <t>Montáž rozdělovače PV vč. skříně</t>
  </si>
  <si>
    <t>298645796</t>
  </si>
  <si>
    <t>R736-03</t>
  </si>
  <si>
    <t>1" x18/4. kompletní rozdělovač s kulovýmí kohouty s teploměry, vypouštěním a odvzdušněním - vč. skříně / 4okruhy</t>
  </si>
  <si>
    <t>1482741602</t>
  </si>
  <si>
    <t>R736-04</t>
  </si>
  <si>
    <t>1" x18/6. kompletní rozdělovač s kulovýmí kohouty s teploměry, vypouštěním a odvzdušněním - vč. skříně / 6 okruhů</t>
  </si>
  <si>
    <t>93882432</t>
  </si>
  <si>
    <t>R736-05</t>
  </si>
  <si>
    <t>rastrová fólie, instalační materiál</t>
  </si>
  <si>
    <t>-470099985</t>
  </si>
  <si>
    <t>R736-06</t>
  </si>
  <si>
    <t>ochranná hadice (husí krk) červená</t>
  </si>
  <si>
    <t>-1893093508</t>
  </si>
  <si>
    <t>50     "projekt vytápění"</t>
  </si>
  <si>
    <t>R736-07</t>
  </si>
  <si>
    <t>18x(18x2), Adaptér pro trubky PEX - AL - PEX a UH chrom</t>
  </si>
  <si>
    <t>-177740174</t>
  </si>
  <si>
    <t>24     "projekt vytápění"</t>
  </si>
  <si>
    <t>R736-08</t>
  </si>
  <si>
    <t>16x(16x2), Adaptér pro trubky PEX - AL - PEX a UH chrom</t>
  </si>
  <si>
    <t>-655166940</t>
  </si>
  <si>
    <t>R736-09</t>
  </si>
  <si>
    <t>16x2, Trubka PE-X pro otopné systémy (90/70) a podlahové vytápění, kyslíková bariéra 240 m</t>
  </si>
  <si>
    <t>1996593805</t>
  </si>
  <si>
    <t>22     "projekt vytápění"</t>
  </si>
  <si>
    <t>R736-10</t>
  </si>
  <si>
    <t>18x2, Trubka PE-X pro otopné systémy (90/70) a podlahové vytápění, kyslíková bariéra 100 m</t>
  </si>
  <si>
    <t>-1562634370</t>
  </si>
  <si>
    <t>826     "projekt vytápění"</t>
  </si>
  <si>
    <t>R736-11</t>
  </si>
  <si>
    <t>Přesun hmot pro podlahového vytápění</t>
  </si>
  <si>
    <t>558277940</t>
  </si>
  <si>
    <t>SO 06 - Dešťové kanalizační vedení</t>
  </si>
  <si>
    <t xml:space="preserve">    8 - Trubní vedení</t>
  </si>
  <si>
    <t>-636136504</t>
  </si>
  <si>
    <t>16,7*0,6*0,95          " v.č. 3"</t>
  </si>
  <si>
    <t>231917954</t>
  </si>
  <si>
    <t>16,7*0,6*0,3          " v.č. 3"</t>
  </si>
  <si>
    <t>-1172515074</t>
  </si>
  <si>
    <t>3,006*37       "příplatek ke vzdálenosti za odvoz"</t>
  </si>
  <si>
    <t>-1002456601</t>
  </si>
  <si>
    <t>3,006</t>
  </si>
  <si>
    <t>10</t>
  </si>
  <si>
    <t>-1975768340</t>
  </si>
  <si>
    <t>3,006*1,7</t>
  </si>
  <si>
    <t>1014321832</t>
  </si>
  <si>
    <t>9,519          " v.č. 3"</t>
  </si>
  <si>
    <t>-1663610336</t>
  </si>
  <si>
    <t>2,35610450674237*2 'Přepočtené koeficientem množství</t>
  </si>
  <si>
    <t>Trubní vedení</t>
  </si>
  <si>
    <t>871275211</t>
  </si>
  <si>
    <t>Kanalizační potrubí z tvrdého PVC jednovrstvé tuhost třídy SN4 DN 125</t>
  </si>
  <si>
    <t>-1738196328</t>
  </si>
  <si>
    <t>Kanalizační potrubí z tvrdého PVC v otevřeném výkopu ve sklonu do 20 %, hladkého plnostěnného jednovrstvého, tuhost třídy SN 4 DN 125</t>
  </si>
  <si>
    <t>16,7         " v.č. 3"</t>
  </si>
  <si>
    <t>877310310</t>
  </si>
  <si>
    <t>Montáž kolen na kanalizačním potrubí z PP trub hladkých plnostěnných DN 150</t>
  </si>
  <si>
    <t>1964487445</t>
  </si>
  <si>
    <t>Montáž tvarovek na kanalizačním plastovém potrubí z polypropylenu PP hladkého plnostěnného kolen DN 150</t>
  </si>
  <si>
    <t>5        " v.č. 3"</t>
  </si>
  <si>
    <t>28617172</t>
  </si>
  <si>
    <t>koleno kanalizační PP SN16 30° DN 150</t>
  </si>
  <si>
    <t>-728670862</t>
  </si>
  <si>
    <t>28617182</t>
  </si>
  <si>
    <t>koleno kanalizační PP SN16 45° DN 150</t>
  </si>
  <si>
    <t>542822831</t>
  </si>
  <si>
    <t>894811213</t>
  </si>
  <si>
    <t>Revizní šachta z PVC typ pravý/přímý/levý, DN 315/160 hl od 1360 do 1730 mm</t>
  </si>
  <si>
    <t>-2085355813</t>
  </si>
  <si>
    <t>Revizní šachta z tvrdého PVC v otevřeném výkopu typ pravý/přímý/levý (DN šachty/DN trubního vedení) DN 315/160, hloubka od 1360 do 1730 mm</t>
  </si>
  <si>
    <t>1          "ČOV, v.č. 3,4"</t>
  </si>
  <si>
    <t>1457282358</t>
  </si>
  <si>
    <t>Přesun hmot pro budovy občanské výstavby, bydlení, výrobu a služby s nosnou svislou konstrukcí zděnou z cihel, tvárnic nebo kamene vodorovná dopravní vzdálenost do 100 m pro budovy výšky do 6 m</t>
  </si>
  <si>
    <t>1686575874</t>
  </si>
  <si>
    <t>16,7        " v.č. 3"</t>
  </si>
  <si>
    <t>SO 07 - Kanalizační splašková přípojka + ČOV</t>
  </si>
  <si>
    <t>131251201</t>
  </si>
  <si>
    <t>Hloubení jam zapažených v hornině třídy těžitelnosti I, skupiny 3 objem do 20 m3 strojně</t>
  </si>
  <si>
    <t>1289289717</t>
  </si>
  <si>
    <t>Hloubení zapažených jam a zářezů strojně s urovnáním dna do předepsaného profilu a spádu v hornině třídy těžitelnosti I skupiny 3 do 20 m3</t>
  </si>
  <si>
    <t>3,4*3,4*2,39          "ČOV, v.č. 3,4"</t>
  </si>
  <si>
    <t>2,1*2,1*2,34          "ČOV, v.č. 3,4"</t>
  </si>
  <si>
    <t>780254073</t>
  </si>
  <si>
    <t>4,25*0,6*0,95+3*0,7*1,53          "ČOV, v.č. 3,4"</t>
  </si>
  <si>
    <t>151101201</t>
  </si>
  <si>
    <t>Zřízení příložného pažení stěn výkopu hl do 4 m</t>
  </si>
  <si>
    <t>-768505266</t>
  </si>
  <si>
    <t>Zřízení pažení stěn výkopu bez rozepření nebo vzepření  příložné, hloubky do 4 m</t>
  </si>
  <si>
    <t>3,4*4*2,39          "ČOV, v.č. 3,4"</t>
  </si>
  <si>
    <t>2,1*4*2,34          "ČOV, v.č. 3,4"</t>
  </si>
  <si>
    <t>151101211</t>
  </si>
  <si>
    <t>Odstranění příložného pažení stěn hl do 4 m</t>
  </si>
  <si>
    <t>1718830002</t>
  </si>
  <si>
    <t>Odstranění pažení stěn výkopu  s uložením pažin na vzdálenost do 3 m od okraje výkopu příložné, hloubky do 4 m</t>
  </si>
  <si>
    <t>52,16</t>
  </si>
  <si>
    <t>151101301</t>
  </si>
  <si>
    <t>Zřízení rozepření stěn při pažení příložném hl do 4 m</t>
  </si>
  <si>
    <t>1906744412</t>
  </si>
  <si>
    <t>Zřízení rozepření zapažených stěn výkopů  s potřebným přepažováním při roubení příložném, hloubky do 4 m</t>
  </si>
  <si>
    <t>151101311</t>
  </si>
  <si>
    <t>Odstranění rozepření stěn při pažení příložném hl do 4 m</t>
  </si>
  <si>
    <t>1772218810</t>
  </si>
  <si>
    <t>Odstranění rozepření stěn výkopů  s uložením materiálu na vzdálenost do 3 m od okraje výkopu roubení příložného, hloubky do 4 m</t>
  </si>
  <si>
    <t>37,947</t>
  </si>
  <si>
    <t>1339842645</t>
  </si>
  <si>
    <t>3,14*1,55^2*1,8          "ČOV - septik, v.č. 3,4"</t>
  </si>
  <si>
    <t>3,14*0,9^2*2,34          "ČOV - filtr, v.č. 3,4"</t>
  </si>
  <si>
    <t>4,25*0,6*0,3+3*0,7*0,3          "ČOV, v.č. 3,4"</t>
  </si>
  <si>
    <t>318384130</t>
  </si>
  <si>
    <t>20,926*37       "příplatek ke vzdálenosti za odvoz"</t>
  </si>
  <si>
    <t>-358570432</t>
  </si>
  <si>
    <t>20,926</t>
  </si>
  <si>
    <t>-1799040530</t>
  </si>
  <si>
    <t>20,926*1,7</t>
  </si>
  <si>
    <t>175101201</t>
  </si>
  <si>
    <t>Obsypání objektů bez prohození sypaniny z hornin tř. 1 až 4 uloženým do 30 m od kraje objektu</t>
  </si>
  <si>
    <t>323711925</t>
  </si>
  <si>
    <t>Obsypání objektů sypaninou z vhodných hornin 1 až 4 nebo materiálem uloženým ve vzdálenosti do 30 m od vnějšího kraje objektu pro jakoukoliv míru zhutnění bez prohození sypaniny</t>
  </si>
  <si>
    <t>52,16-20,926      "ČOV v.č. 3,4"</t>
  </si>
  <si>
    <t>1763855124</t>
  </si>
  <si>
    <t>4,25*0,6*0,95+3*0,7*1,53          "ČOV - rýhy pro kanalizaci, v.č. 3,4"</t>
  </si>
  <si>
    <t>1389978633</t>
  </si>
  <si>
    <t>1,395*2 'Přepočtené koeficientem množství</t>
  </si>
  <si>
    <t>272322511</t>
  </si>
  <si>
    <t>Základové klenby ze ŽB odolného proti agresívnímu prostředí tř. C 25/30 XA</t>
  </si>
  <si>
    <t>673384416</t>
  </si>
  <si>
    <t>(3,14*1,7^2)*0,15                    "podkladní beton pod septik"</t>
  </si>
  <si>
    <t>(3,14*1,05^2)*0,15                    "podkladní beton pod filtr"</t>
  </si>
  <si>
    <t>Součet            "vše ČOV v.č. 3,4, 5"</t>
  </si>
  <si>
    <t>R38641111</t>
  </si>
  <si>
    <t>Dodávka a montáž biologického septiku samonosného s potřebným výškovým nástavcem a plastovým uzamykatelným poklopem pro 12 EO</t>
  </si>
  <si>
    <t>943300260</t>
  </si>
  <si>
    <t>1     "v.č. 3,4,5 ČOV"</t>
  </si>
  <si>
    <t>R38641112</t>
  </si>
  <si>
    <t>Dodávka a montáž dočišťovacího filtru samonosného s potřebným výškovým nástavcem a plastovým uzamykatelným poklopem pro 12 EO</t>
  </si>
  <si>
    <t>-1893532904</t>
  </si>
  <si>
    <t>-177887262</t>
  </si>
  <si>
    <t>4,25         "ČOV, v.č. 3,4"</t>
  </si>
  <si>
    <t>871315211</t>
  </si>
  <si>
    <t>Kanalizační potrubí z tvrdého PVC jednovrstvé tuhost třídy SN4 DN 160</t>
  </si>
  <si>
    <t>1613990449</t>
  </si>
  <si>
    <t>Kanalizační potrubí z tvrdého PVC v otevřeném výkopu ve sklonu do 20 %, hladkého plnostěnného jednovrstvého, tuhost třídy SN 4 DN 160</t>
  </si>
  <si>
    <t>51781394</t>
  </si>
  <si>
    <t>5        "ČOV, v.č. 3,4"</t>
  </si>
  <si>
    <t>1052005824</t>
  </si>
  <si>
    <t>-399779659</t>
  </si>
  <si>
    <t>1717397373</t>
  </si>
  <si>
    <t>1666029680</t>
  </si>
  <si>
    <t>-1591315397</t>
  </si>
  <si>
    <t>4,25*2         "ČOV, v.č. 3,4"</t>
  </si>
  <si>
    <t>SO 08 - Výměna stávající vodovodní přípojky</t>
  </si>
  <si>
    <t>111211201</t>
  </si>
  <si>
    <t>Odstranění křovin a stromů průměru kmene do 100 mm i s kořeny sklonu terénu přes 1:5 ručně</t>
  </si>
  <si>
    <t>453472634</t>
  </si>
  <si>
    <t>Odstranění křovin a stromů s odstraněním kořenů ručně průměru kmene do 100 mm jakékoliv plochy v rovině nebo ve svahu o sklonu přes 1:5</t>
  </si>
  <si>
    <t>3*5  "v.č.3, trasa vodovodní přípojky"</t>
  </si>
  <si>
    <t>119001421</t>
  </si>
  <si>
    <t>Dočasné zajištění kabelů a kabelových tratí ze 3 volně ložených kabelů</t>
  </si>
  <si>
    <t>403827720</t>
  </si>
  <si>
    <t>Dočasné zajištění podzemního potrubí nebo vedení ve výkopišti  ve stavu i poloze , ve kterých byla na začátku zemních prací a to s podepřením, vzepřením nebo vyvěšením, příp. s ochranným bedněním, se zřízením a odstraněním za jišťovací konstrukce, s opotř</t>
  </si>
  <si>
    <t>3          "v.č. 3, vedení CETIN, křížení"</t>
  </si>
  <si>
    <t>-251251058</t>
  </si>
  <si>
    <t>(51+2*7)*2      "trasa vodovodní přípojky, v.č. 2 a 3"</t>
  </si>
  <si>
    <t>132251102</t>
  </si>
  <si>
    <t>Hloubení rýh nezapažených  š do 800 mm v hornině třídy těžitelnosti I, skupiny 3 objem do 50 m3 strojně</t>
  </si>
  <si>
    <t>-1402253399</t>
  </si>
  <si>
    <t>Hloubení nezapažených rýh šířky do 800 mm strojně s urovnáním dna do předepsaného profilu a spádu v hornině třídy těžitelnosti I skupiny 3 přes 20 do 50 m3</t>
  </si>
  <si>
    <t>0,6*1,3*(50+2*7)           "v.č. 3 - výměna vodovodní přípojky"</t>
  </si>
  <si>
    <t>1864870730</t>
  </si>
  <si>
    <t>0,6*0,3*(50+2*7)           "v.č. 3 - výměna vodovodní přípojky"</t>
  </si>
  <si>
    <t>-1221891693</t>
  </si>
  <si>
    <t>11,52*37       "příplatek ke vzdálenosti za odvoz"</t>
  </si>
  <si>
    <t>425139552</t>
  </si>
  <si>
    <t>11,52           "v.č. 3 - výměna vodovodní přípojky"</t>
  </si>
  <si>
    <t>-1588828522</t>
  </si>
  <si>
    <t>11,52*1,7</t>
  </si>
  <si>
    <t>174101101</t>
  </si>
  <si>
    <t>Zásyp jam, šachet rýh nebo kolem objektů sypaninou se zhutněním</t>
  </si>
  <si>
    <t>1840944419</t>
  </si>
  <si>
    <t>Zásyp sypaninou z jakékoliv horniny  s uložením výkopku ve vrstvách se zhutněním jam, šachet, rýh nebo kolem objektů v těchto vykopávkách</t>
  </si>
  <si>
    <t>49,92-11,52           "v.č. 3 - výměna vodovodní přípojky"</t>
  </si>
  <si>
    <t>Obsypání potrubí ručně sypaninou bez prohození sítem, uloženou do 3 m</t>
  </si>
  <si>
    <t>352865226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</si>
  <si>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</si>
  <si>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58331351</t>
  </si>
  <si>
    <t>kamenivo těžené drobné frakce 0-4</t>
  </si>
  <si>
    <t>-1029929534</t>
  </si>
  <si>
    <t>11,52*1,7          "přepočet m3 na tuny, obsyp potrubí v.č. 3"</t>
  </si>
  <si>
    <t>181311103</t>
  </si>
  <si>
    <t>Rozprostření ornice tl vrstvy do 200 mm v rovině nebo ve svahu do 1:5 ručně</t>
  </si>
  <si>
    <t>1442547497</t>
  </si>
  <si>
    <t>Rozprostření a urovnání ornice v rovině nebo ve svahu sklonu do 1:5 ručně při souvislé ploše, tl. vrstvy do 200 mm</t>
  </si>
  <si>
    <t>-1631794337</t>
  </si>
  <si>
    <t>-632482871</t>
  </si>
  <si>
    <t>130*0,015 'Přepočtené koeficientem množství</t>
  </si>
  <si>
    <t>871161141</t>
  </si>
  <si>
    <t>Montáž potrubí z PE100 SDR 11 otevřený výkop svařovaných na tupo D 32 x 3,0 mm</t>
  </si>
  <si>
    <t>2049939943</t>
  </si>
  <si>
    <t>Montáž vodovodního potrubí z plastů v otevřeném výkopu z polyetylenu PE 100 svařovaných na tupo SDR 11/PN16 D 32 x 3,0 mm</t>
  </si>
  <si>
    <t>51+2*7            "v.č. 3 - výměna vodovodní přípojky"</t>
  </si>
  <si>
    <t>28613110</t>
  </si>
  <si>
    <t>potrubí vodovodní PE100 PN16 SDR11 6m 100m 32x3,0mm</t>
  </si>
  <si>
    <t>1761975041</t>
  </si>
  <si>
    <t>871251101</t>
  </si>
  <si>
    <t>Montáž potrubí</t>
  </si>
  <si>
    <t>-1810337136</t>
  </si>
  <si>
    <t>Montáž vodovodního potrubí z plastů v otevřeném výkopu z tvrdého PVC s integrovaným těsněnim SDR 11/PN10 D 110 x 4,2 mm</t>
  </si>
  <si>
    <t>3 "chránička na vstupu do objektu, v.č. 12"</t>
  </si>
  <si>
    <t>34571356</t>
  </si>
  <si>
    <t>trubka elektroinstalační ohebná dvouplášťová korugovaná (chránička) D 100/120mm, HDPE+LDPE</t>
  </si>
  <si>
    <t>892339100</t>
  </si>
  <si>
    <t>3*1,03 'Přepočtené koeficientem množství</t>
  </si>
  <si>
    <t>877241122</t>
  </si>
  <si>
    <t>Montáž elektro navrtávacích T-kusů s 360° odbočkou na vodovodním potrubí z PE trub d 90/32</t>
  </si>
  <si>
    <t>1834981963</t>
  </si>
  <si>
    <t>Montáž tvarovek na vodovodním plastovém potrubí z polyetylenu PE 100 elektrotvarovek SDR 11/PN16 T-kusů navrtávacích s 360° otočnou odbočkou d 90/32</t>
  </si>
  <si>
    <t>1        "navrtání na Lt80, přípojka Pe32 - v.č. 3"</t>
  </si>
  <si>
    <t>28614008</t>
  </si>
  <si>
    <t>tvarovka T-kus navrtávací s odbočkou 360° D 90-32mm</t>
  </si>
  <si>
    <t>551039683</t>
  </si>
  <si>
    <t>1        "navrtání na Lt80, přípojka Pe32 s uzavíracím teleskopickým šoupátkem - v.č. 3"</t>
  </si>
  <si>
    <t>891181811</t>
  </si>
  <si>
    <t>Demontáž vodovodních šoupátek otevřený výkop DN 40</t>
  </si>
  <si>
    <t>1514662580</t>
  </si>
  <si>
    <t>Demontáž vodovodních armatur na potrubí šoupátek nebo klapek uzavíracích v otevřeném výkopu nebo v šachtách DN 40</t>
  </si>
  <si>
    <t>1    "demontáž stávajícího napojení, v.č. 3"</t>
  </si>
  <si>
    <t>892233122</t>
  </si>
  <si>
    <t>Proplach a dezinfekce vodovodního potrubí DN od 40 do 70</t>
  </si>
  <si>
    <t>277461158</t>
  </si>
  <si>
    <t>892241111</t>
  </si>
  <si>
    <t>Tlaková zkouška vodou potrubí do 80</t>
  </si>
  <si>
    <t>1684001457</t>
  </si>
  <si>
    <t>Tlakové zkoušky vodou na potrubí DN do 80</t>
  </si>
  <si>
    <t>51+2*7           "v.č. 3 - výměna vodovodní přípojky"</t>
  </si>
  <si>
    <t>899721111</t>
  </si>
  <si>
    <t>Signalizační vodič DN do 150 mm na potrubí</t>
  </si>
  <si>
    <t>781975447</t>
  </si>
  <si>
    <t>Signalizační vodič na potrubí DN do 150 mm</t>
  </si>
  <si>
    <t>899722114</t>
  </si>
  <si>
    <t>Krytí potrubí z plastů výstražnou fólií z PVC 40 cm</t>
  </si>
  <si>
    <t>1926906976</t>
  </si>
  <si>
    <t>Krytí potrubí z plastů výstražnou fólií z PVC šířky 40 cm</t>
  </si>
  <si>
    <t>49+2*7           "v.č. 3 - výměna vodovodní přípojky"</t>
  </si>
  <si>
    <t>899913104</t>
  </si>
  <si>
    <t>Uzavírací manžeta chráničky potrubí DN 32 x 80</t>
  </si>
  <si>
    <t>-1040329585</t>
  </si>
  <si>
    <t>Koncové uzavírací manžety chrániček  DN potrubí x DN chráničky DN 32 x 80</t>
  </si>
  <si>
    <t>1         "v.č. 3"</t>
  </si>
  <si>
    <t>421061228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</si>
  <si>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</si>
  <si>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</si>
  <si>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</si>
  <si>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</si>
  <si>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</si>
  <si>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VRN1</t>
  </si>
  <si>
    <t>Průzkumné, geodetické a projektové práce</t>
  </si>
  <si>
    <t>012103000</t>
  </si>
  <si>
    <t>Geodetické práce před výstavbou</t>
  </si>
  <si>
    <t>…</t>
  </si>
  <si>
    <t>1024</t>
  </si>
  <si>
    <t>683153607</t>
  </si>
  <si>
    <t>4                 "vytyčení podzemních sítí ČEZ, CETIN, VAK Náchod, VO - v.č. 3"</t>
  </si>
  <si>
    <t>012203000</t>
  </si>
  <si>
    <t>Geodetické práce při provádění stavby</t>
  </si>
  <si>
    <t>1107621180</t>
  </si>
  <si>
    <t>1          "vytyčení stavby (např. výškové proměření ČOV apod.)- v.č. 3"</t>
  </si>
  <si>
    <t>012303000</t>
  </si>
  <si>
    <t>Geodetické práce po výstavbě</t>
  </si>
  <si>
    <t>-158317954</t>
  </si>
  <si>
    <t>1       "geometrický plán - v.č. 3"</t>
  </si>
  <si>
    <t>VRN3</t>
  </si>
  <si>
    <t>Zařízení staveniště</t>
  </si>
  <si>
    <t>030001000</t>
  </si>
  <si>
    <t>-8681804</t>
  </si>
  <si>
    <t>034303000</t>
  </si>
  <si>
    <t>Dopravní značení na staveništi</t>
  </si>
  <si>
    <t>-1545177648</t>
  </si>
  <si>
    <t xml:space="preserve">1     </t>
  </si>
  <si>
    <t>VRN4</t>
  </si>
  <si>
    <t>Inženýrská činnost</t>
  </si>
  <si>
    <t>045002000</t>
  </si>
  <si>
    <t>Kompletační a koordinační činnost</t>
  </si>
  <si>
    <t>-1964830005</t>
  </si>
  <si>
    <t>VRN7</t>
  </si>
  <si>
    <t>Provozní vlivy</t>
  </si>
  <si>
    <t>070001000</t>
  </si>
  <si>
    <t>-815875041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</si>
</sst>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horizontal="right" vertical="center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4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06"/>
      <c r="AS2" s="306"/>
      <c r="AT2" s="306"/>
      <c r="AU2" s="306"/>
      <c r="AV2" s="306"/>
      <c r="AW2" s="306"/>
      <c r="AX2" s="306"/>
      <c r="AY2" s="306"/>
      <c r="AZ2" s="306"/>
      <c r="BA2" s="306"/>
      <c r="BB2" s="306"/>
      <c r="BC2" s="306"/>
      <c r="BD2" s="306"/>
      <c r="BE2" s="306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90" t="s">
        <v>14</v>
      </c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291"/>
      <c r="Z5" s="291"/>
      <c r="AA5" s="291"/>
      <c r="AB5" s="291"/>
      <c r="AC5" s="291"/>
      <c r="AD5" s="291"/>
      <c r="AE5" s="291"/>
      <c r="AF5" s="291"/>
      <c r="AG5" s="291"/>
      <c r="AH5" s="291"/>
      <c r="AI5" s="291"/>
      <c r="AJ5" s="291"/>
      <c r="AK5" s="291"/>
      <c r="AL5" s="291"/>
      <c r="AM5" s="291"/>
      <c r="AN5" s="291"/>
      <c r="AO5" s="291"/>
      <c r="AP5" s="22"/>
      <c r="AQ5" s="22"/>
      <c r="AR5" s="20"/>
      <c r="BE5" s="287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92" t="s">
        <v>17</v>
      </c>
      <c r="L6" s="291"/>
      <c r="M6" s="291"/>
      <c r="N6" s="291"/>
      <c r="O6" s="291"/>
      <c r="P6" s="291"/>
      <c r="Q6" s="291"/>
      <c r="R6" s="291"/>
      <c r="S6" s="291"/>
      <c r="T6" s="291"/>
      <c r="U6" s="291"/>
      <c r="V6" s="291"/>
      <c r="W6" s="291"/>
      <c r="X6" s="291"/>
      <c r="Y6" s="291"/>
      <c r="Z6" s="291"/>
      <c r="AA6" s="291"/>
      <c r="AB6" s="291"/>
      <c r="AC6" s="291"/>
      <c r="AD6" s="291"/>
      <c r="AE6" s="291"/>
      <c r="AF6" s="291"/>
      <c r="AG6" s="291"/>
      <c r="AH6" s="291"/>
      <c r="AI6" s="291"/>
      <c r="AJ6" s="291"/>
      <c r="AK6" s="291"/>
      <c r="AL6" s="291"/>
      <c r="AM6" s="291"/>
      <c r="AN6" s="291"/>
      <c r="AO6" s="291"/>
      <c r="AP6" s="22"/>
      <c r="AQ6" s="22"/>
      <c r="AR6" s="20"/>
      <c r="BE6" s="288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88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88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88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88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288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88"/>
      <c r="BS12" s="17" t="s">
        <v>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29</v>
      </c>
      <c r="AO13" s="22"/>
      <c r="AP13" s="22"/>
      <c r="AQ13" s="22"/>
      <c r="AR13" s="20"/>
      <c r="BE13" s="288"/>
      <c r="BS13" s="17" t="s">
        <v>6</v>
      </c>
    </row>
    <row r="14" spans="1:74" ht="12.75">
      <c r="B14" s="21"/>
      <c r="C14" s="22"/>
      <c r="D14" s="22"/>
      <c r="E14" s="293" t="s">
        <v>29</v>
      </c>
      <c r="F14" s="294"/>
      <c r="G14" s="294"/>
      <c r="H14" s="294"/>
      <c r="I14" s="294"/>
      <c r="J14" s="294"/>
      <c r="K14" s="294"/>
      <c r="L14" s="294"/>
      <c r="M14" s="294"/>
      <c r="N14" s="294"/>
      <c r="O14" s="294"/>
      <c r="P14" s="294"/>
      <c r="Q14" s="294"/>
      <c r="R14" s="294"/>
      <c r="S14" s="294"/>
      <c r="T14" s="294"/>
      <c r="U14" s="294"/>
      <c r="V14" s="294"/>
      <c r="W14" s="294"/>
      <c r="X14" s="294"/>
      <c r="Y14" s="294"/>
      <c r="Z14" s="294"/>
      <c r="AA14" s="294"/>
      <c r="AB14" s="294"/>
      <c r="AC14" s="294"/>
      <c r="AD14" s="294"/>
      <c r="AE14" s="294"/>
      <c r="AF14" s="294"/>
      <c r="AG14" s="294"/>
      <c r="AH14" s="294"/>
      <c r="AI14" s="294"/>
      <c r="AJ14" s="294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88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88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88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288"/>
      <c r="BS17" s="17" t="s">
        <v>32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88"/>
      <c r="BS18" s="17" t="s">
        <v>6</v>
      </c>
    </row>
    <row r="19" spans="1:71" s="1" customFormat="1" ht="12" customHeight="1">
      <c r="B19" s="21"/>
      <c r="C19" s="22"/>
      <c r="D19" s="29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34</v>
      </c>
      <c r="AO19" s="22"/>
      <c r="AP19" s="22"/>
      <c r="AQ19" s="22"/>
      <c r="AR19" s="20"/>
      <c r="BE19" s="288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88"/>
      <c r="BS20" s="17" t="s">
        <v>32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88"/>
    </row>
    <row r="22" spans="1:71" s="1" customFormat="1" ht="12" customHeight="1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88"/>
    </row>
    <row r="23" spans="1:71" s="1" customFormat="1" ht="16.5" customHeight="1">
      <c r="B23" s="21"/>
      <c r="C23" s="22"/>
      <c r="D23" s="22"/>
      <c r="E23" s="295" t="s">
        <v>1</v>
      </c>
      <c r="F23" s="295"/>
      <c r="G23" s="295"/>
      <c r="H23" s="295"/>
      <c r="I23" s="295"/>
      <c r="J23" s="295"/>
      <c r="K23" s="295"/>
      <c r="L23" s="295"/>
      <c r="M23" s="295"/>
      <c r="N23" s="295"/>
      <c r="O23" s="295"/>
      <c r="P23" s="295"/>
      <c r="Q23" s="295"/>
      <c r="R23" s="295"/>
      <c r="S23" s="295"/>
      <c r="T23" s="295"/>
      <c r="U23" s="295"/>
      <c r="V23" s="295"/>
      <c r="W23" s="295"/>
      <c r="X23" s="295"/>
      <c r="Y23" s="295"/>
      <c r="Z23" s="295"/>
      <c r="AA23" s="295"/>
      <c r="AB23" s="295"/>
      <c r="AC23" s="295"/>
      <c r="AD23" s="295"/>
      <c r="AE23" s="295"/>
      <c r="AF23" s="295"/>
      <c r="AG23" s="295"/>
      <c r="AH23" s="295"/>
      <c r="AI23" s="295"/>
      <c r="AJ23" s="295"/>
      <c r="AK23" s="295"/>
      <c r="AL23" s="295"/>
      <c r="AM23" s="295"/>
      <c r="AN23" s="295"/>
      <c r="AO23" s="22"/>
      <c r="AP23" s="22"/>
      <c r="AQ23" s="22"/>
      <c r="AR23" s="20"/>
      <c r="BE23" s="288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88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88"/>
    </row>
    <row r="26" spans="1:71" s="2" customFormat="1" ht="25.9" customHeight="1">
      <c r="A26" s="34"/>
      <c r="B26" s="35"/>
      <c r="C26" s="36"/>
      <c r="D26" s="37" t="s">
        <v>36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96">
        <f>ROUND(AG94,2)</f>
        <v>0</v>
      </c>
      <c r="AL26" s="297"/>
      <c r="AM26" s="297"/>
      <c r="AN26" s="297"/>
      <c r="AO26" s="297"/>
      <c r="AP26" s="36"/>
      <c r="AQ26" s="36"/>
      <c r="AR26" s="39"/>
      <c r="BE26" s="288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88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98" t="s">
        <v>37</v>
      </c>
      <c r="M28" s="298"/>
      <c r="N28" s="298"/>
      <c r="O28" s="298"/>
      <c r="P28" s="298"/>
      <c r="Q28" s="36"/>
      <c r="R28" s="36"/>
      <c r="S28" s="36"/>
      <c r="T28" s="36"/>
      <c r="U28" s="36"/>
      <c r="V28" s="36"/>
      <c r="W28" s="298" t="s">
        <v>38</v>
      </c>
      <c r="X28" s="298"/>
      <c r="Y28" s="298"/>
      <c r="Z28" s="298"/>
      <c r="AA28" s="298"/>
      <c r="AB28" s="298"/>
      <c r="AC28" s="298"/>
      <c r="AD28" s="298"/>
      <c r="AE28" s="298"/>
      <c r="AF28" s="36"/>
      <c r="AG28" s="36"/>
      <c r="AH28" s="36"/>
      <c r="AI28" s="36"/>
      <c r="AJ28" s="36"/>
      <c r="AK28" s="298" t="s">
        <v>39</v>
      </c>
      <c r="AL28" s="298"/>
      <c r="AM28" s="298"/>
      <c r="AN28" s="298"/>
      <c r="AO28" s="298"/>
      <c r="AP28" s="36"/>
      <c r="AQ28" s="36"/>
      <c r="AR28" s="39"/>
      <c r="BE28" s="288"/>
    </row>
    <row r="29" spans="1:71" s="3" customFormat="1" ht="14.45" customHeight="1">
      <c r="B29" s="40"/>
      <c r="C29" s="41"/>
      <c r="D29" s="29" t="s">
        <v>40</v>
      </c>
      <c r="E29" s="41"/>
      <c r="F29" s="29" t="s">
        <v>41</v>
      </c>
      <c r="G29" s="41"/>
      <c r="H29" s="41"/>
      <c r="I29" s="41"/>
      <c r="J29" s="41"/>
      <c r="K29" s="41"/>
      <c r="L29" s="301">
        <v>0.21</v>
      </c>
      <c r="M29" s="300"/>
      <c r="N29" s="300"/>
      <c r="O29" s="300"/>
      <c r="P29" s="300"/>
      <c r="Q29" s="41"/>
      <c r="R29" s="41"/>
      <c r="S29" s="41"/>
      <c r="T29" s="41"/>
      <c r="U29" s="41"/>
      <c r="V29" s="41"/>
      <c r="W29" s="299">
        <f>ROUND(AZ94, 2)</f>
        <v>0</v>
      </c>
      <c r="X29" s="300"/>
      <c r="Y29" s="300"/>
      <c r="Z29" s="300"/>
      <c r="AA29" s="300"/>
      <c r="AB29" s="300"/>
      <c r="AC29" s="300"/>
      <c r="AD29" s="300"/>
      <c r="AE29" s="300"/>
      <c r="AF29" s="41"/>
      <c r="AG29" s="41"/>
      <c r="AH29" s="41"/>
      <c r="AI29" s="41"/>
      <c r="AJ29" s="41"/>
      <c r="AK29" s="299">
        <f>ROUND(AV94, 2)</f>
        <v>0</v>
      </c>
      <c r="AL29" s="300"/>
      <c r="AM29" s="300"/>
      <c r="AN29" s="300"/>
      <c r="AO29" s="300"/>
      <c r="AP29" s="41"/>
      <c r="AQ29" s="41"/>
      <c r="AR29" s="42"/>
      <c r="BE29" s="289"/>
    </row>
    <row r="30" spans="1:71" s="3" customFormat="1" ht="14.45" customHeight="1">
      <c r="B30" s="40"/>
      <c r="C30" s="41"/>
      <c r="D30" s="41"/>
      <c r="E30" s="41"/>
      <c r="F30" s="29" t="s">
        <v>42</v>
      </c>
      <c r="G30" s="41"/>
      <c r="H30" s="41"/>
      <c r="I30" s="41"/>
      <c r="J30" s="41"/>
      <c r="K30" s="41"/>
      <c r="L30" s="301">
        <v>0.15</v>
      </c>
      <c r="M30" s="300"/>
      <c r="N30" s="300"/>
      <c r="O30" s="300"/>
      <c r="P30" s="300"/>
      <c r="Q30" s="41"/>
      <c r="R30" s="41"/>
      <c r="S30" s="41"/>
      <c r="T30" s="41"/>
      <c r="U30" s="41"/>
      <c r="V30" s="41"/>
      <c r="W30" s="299">
        <f>ROUND(BA94, 2)</f>
        <v>0</v>
      </c>
      <c r="X30" s="300"/>
      <c r="Y30" s="300"/>
      <c r="Z30" s="300"/>
      <c r="AA30" s="300"/>
      <c r="AB30" s="300"/>
      <c r="AC30" s="300"/>
      <c r="AD30" s="300"/>
      <c r="AE30" s="300"/>
      <c r="AF30" s="41"/>
      <c r="AG30" s="41"/>
      <c r="AH30" s="41"/>
      <c r="AI30" s="41"/>
      <c r="AJ30" s="41"/>
      <c r="AK30" s="299">
        <f>ROUND(AW94, 2)</f>
        <v>0</v>
      </c>
      <c r="AL30" s="300"/>
      <c r="AM30" s="300"/>
      <c r="AN30" s="300"/>
      <c r="AO30" s="300"/>
      <c r="AP30" s="41"/>
      <c r="AQ30" s="41"/>
      <c r="AR30" s="42"/>
      <c r="BE30" s="289"/>
    </row>
    <row r="31" spans="1:71" s="3" customFormat="1" ht="14.45" hidden="1" customHeight="1">
      <c r="B31" s="40"/>
      <c r="C31" s="41"/>
      <c r="D31" s="41"/>
      <c r="E31" s="41"/>
      <c r="F31" s="29" t="s">
        <v>43</v>
      </c>
      <c r="G31" s="41"/>
      <c r="H31" s="41"/>
      <c r="I31" s="41"/>
      <c r="J31" s="41"/>
      <c r="K31" s="41"/>
      <c r="L31" s="301">
        <v>0.21</v>
      </c>
      <c r="M31" s="300"/>
      <c r="N31" s="300"/>
      <c r="O31" s="300"/>
      <c r="P31" s="300"/>
      <c r="Q31" s="41"/>
      <c r="R31" s="41"/>
      <c r="S31" s="41"/>
      <c r="T31" s="41"/>
      <c r="U31" s="41"/>
      <c r="V31" s="41"/>
      <c r="W31" s="299">
        <f>ROUND(BB94, 2)</f>
        <v>0</v>
      </c>
      <c r="X31" s="300"/>
      <c r="Y31" s="300"/>
      <c r="Z31" s="300"/>
      <c r="AA31" s="300"/>
      <c r="AB31" s="300"/>
      <c r="AC31" s="300"/>
      <c r="AD31" s="300"/>
      <c r="AE31" s="300"/>
      <c r="AF31" s="41"/>
      <c r="AG31" s="41"/>
      <c r="AH31" s="41"/>
      <c r="AI31" s="41"/>
      <c r="AJ31" s="41"/>
      <c r="AK31" s="299">
        <v>0</v>
      </c>
      <c r="AL31" s="300"/>
      <c r="AM31" s="300"/>
      <c r="AN31" s="300"/>
      <c r="AO31" s="300"/>
      <c r="AP31" s="41"/>
      <c r="AQ31" s="41"/>
      <c r="AR31" s="42"/>
      <c r="BE31" s="289"/>
    </row>
    <row r="32" spans="1:71" s="3" customFormat="1" ht="14.45" hidden="1" customHeight="1">
      <c r="B32" s="40"/>
      <c r="C32" s="41"/>
      <c r="D32" s="41"/>
      <c r="E32" s="41"/>
      <c r="F32" s="29" t="s">
        <v>44</v>
      </c>
      <c r="G32" s="41"/>
      <c r="H32" s="41"/>
      <c r="I32" s="41"/>
      <c r="J32" s="41"/>
      <c r="K32" s="41"/>
      <c r="L32" s="301">
        <v>0.15</v>
      </c>
      <c r="M32" s="300"/>
      <c r="N32" s="300"/>
      <c r="O32" s="300"/>
      <c r="P32" s="300"/>
      <c r="Q32" s="41"/>
      <c r="R32" s="41"/>
      <c r="S32" s="41"/>
      <c r="T32" s="41"/>
      <c r="U32" s="41"/>
      <c r="V32" s="41"/>
      <c r="W32" s="299">
        <f>ROUND(BC94, 2)</f>
        <v>0</v>
      </c>
      <c r="X32" s="300"/>
      <c r="Y32" s="300"/>
      <c r="Z32" s="300"/>
      <c r="AA32" s="300"/>
      <c r="AB32" s="300"/>
      <c r="AC32" s="300"/>
      <c r="AD32" s="300"/>
      <c r="AE32" s="300"/>
      <c r="AF32" s="41"/>
      <c r="AG32" s="41"/>
      <c r="AH32" s="41"/>
      <c r="AI32" s="41"/>
      <c r="AJ32" s="41"/>
      <c r="AK32" s="299">
        <v>0</v>
      </c>
      <c r="AL32" s="300"/>
      <c r="AM32" s="300"/>
      <c r="AN32" s="300"/>
      <c r="AO32" s="300"/>
      <c r="AP32" s="41"/>
      <c r="AQ32" s="41"/>
      <c r="AR32" s="42"/>
      <c r="BE32" s="289"/>
    </row>
    <row r="33" spans="1:57" s="3" customFormat="1" ht="14.45" hidden="1" customHeight="1">
      <c r="B33" s="40"/>
      <c r="C33" s="41"/>
      <c r="D33" s="41"/>
      <c r="E33" s="41"/>
      <c r="F33" s="29" t="s">
        <v>45</v>
      </c>
      <c r="G33" s="41"/>
      <c r="H33" s="41"/>
      <c r="I33" s="41"/>
      <c r="J33" s="41"/>
      <c r="K33" s="41"/>
      <c r="L33" s="301">
        <v>0</v>
      </c>
      <c r="M33" s="300"/>
      <c r="N33" s="300"/>
      <c r="O33" s="300"/>
      <c r="P33" s="300"/>
      <c r="Q33" s="41"/>
      <c r="R33" s="41"/>
      <c r="S33" s="41"/>
      <c r="T33" s="41"/>
      <c r="U33" s="41"/>
      <c r="V33" s="41"/>
      <c r="W33" s="299">
        <f>ROUND(BD94, 2)</f>
        <v>0</v>
      </c>
      <c r="X33" s="300"/>
      <c r="Y33" s="300"/>
      <c r="Z33" s="300"/>
      <c r="AA33" s="300"/>
      <c r="AB33" s="300"/>
      <c r="AC33" s="300"/>
      <c r="AD33" s="300"/>
      <c r="AE33" s="300"/>
      <c r="AF33" s="41"/>
      <c r="AG33" s="41"/>
      <c r="AH33" s="41"/>
      <c r="AI33" s="41"/>
      <c r="AJ33" s="41"/>
      <c r="AK33" s="299">
        <v>0</v>
      </c>
      <c r="AL33" s="300"/>
      <c r="AM33" s="300"/>
      <c r="AN33" s="300"/>
      <c r="AO33" s="300"/>
      <c r="AP33" s="41"/>
      <c r="AQ33" s="41"/>
      <c r="AR33" s="42"/>
      <c r="BE33" s="289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88"/>
    </row>
    <row r="35" spans="1:57" s="2" customFormat="1" ht="25.9" customHeight="1">
      <c r="A35" s="34"/>
      <c r="B35" s="35"/>
      <c r="C35" s="43"/>
      <c r="D35" s="44" t="s">
        <v>46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47</v>
      </c>
      <c r="U35" s="45"/>
      <c r="V35" s="45"/>
      <c r="W35" s="45"/>
      <c r="X35" s="305" t="s">
        <v>48</v>
      </c>
      <c r="Y35" s="303"/>
      <c r="Z35" s="303"/>
      <c r="AA35" s="303"/>
      <c r="AB35" s="303"/>
      <c r="AC35" s="45"/>
      <c r="AD35" s="45"/>
      <c r="AE35" s="45"/>
      <c r="AF35" s="45"/>
      <c r="AG35" s="45"/>
      <c r="AH35" s="45"/>
      <c r="AI35" s="45"/>
      <c r="AJ35" s="45"/>
      <c r="AK35" s="302">
        <f>SUM(AK26:AK33)</f>
        <v>0</v>
      </c>
      <c r="AL35" s="303"/>
      <c r="AM35" s="303"/>
      <c r="AN35" s="303"/>
      <c r="AO35" s="304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49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50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51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52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51</v>
      </c>
      <c r="AI60" s="38"/>
      <c r="AJ60" s="38"/>
      <c r="AK60" s="38"/>
      <c r="AL60" s="38"/>
      <c r="AM60" s="52" t="s">
        <v>52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53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54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51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52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51</v>
      </c>
      <c r="AI75" s="38"/>
      <c r="AJ75" s="38"/>
      <c r="AK75" s="38"/>
      <c r="AL75" s="38"/>
      <c r="AM75" s="52" t="s">
        <v>52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2020_046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62" t="str">
        <f>K6</f>
        <v>Stavební úpravy č.p. 45 (RD s 3 byty) - Borová</v>
      </c>
      <c r="M85" s="263"/>
      <c r="N85" s="263"/>
      <c r="O85" s="263"/>
      <c r="P85" s="263"/>
      <c r="Q85" s="263"/>
      <c r="R85" s="263"/>
      <c r="S85" s="263"/>
      <c r="T85" s="263"/>
      <c r="U85" s="263"/>
      <c r="V85" s="263"/>
      <c r="W85" s="263"/>
      <c r="X85" s="263"/>
      <c r="Y85" s="263"/>
      <c r="Z85" s="263"/>
      <c r="AA85" s="263"/>
      <c r="AB85" s="263"/>
      <c r="AC85" s="263"/>
      <c r="AD85" s="263"/>
      <c r="AE85" s="263"/>
      <c r="AF85" s="263"/>
      <c r="AG85" s="263"/>
      <c r="AH85" s="263"/>
      <c r="AI85" s="263"/>
      <c r="AJ85" s="263"/>
      <c r="AK85" s="263"/>
      <c r="AL85" s="263"/>
      <c r="AM85" s="263"/>
      <c r="AN85" s="263"/>
      <c r="AO85" s="263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Borová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64" t="str">
        <f>IF(AN8= "","",AN8)</f>
        <v>16. 3. 2021</v>
      </c>
      <c r="AN87" s="264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Obec Borová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30</v>
      </c>
      <c r="AJ89" s="36"/>
      <c r="AK89" s="36"/>
      <c r="AL89" s="36"/>
      <c r="AM89" s="271" t="str">
        <f>IF(E17="","",E17)</f>
        <v>Ing. Miloš Vondřejc</v>
      </c>
      <c r="AN89" s="272"/>
      <c r="AO89" s="272"/>
      <c r="AP89" s="272"/>
      <c r="AQ89" s="36"/>
      <c r="AR89" s="39"/>
      <c r="AS89" s="265" t="s">
        <v>56</v>
      </c>
      <c r="AT89" s="266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28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33</v>
      </c>
      <c r="AJ90" s="36"/>
      <c r="AK90" s="36"/>
      <c r="AL90" s="36"/>
      <c r="AM90" s="271" t="str">
        <f>IF(E20="","",E20)</f>
        <v>Ing. Miloš Vondřejc</v>
      </c>
      <c r="AN90" s="272"/>
      <c r="AO90" s="272"/>
      <c r="AP90" s="272"/>
      <c r="AQ90" s="36"/>
      <c r="AR90" s="39"/>
      <c r="AS90" s="267"/>
      <c r="AT90" s="268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69"/>
      <c r="AT91" s="270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73" t="s">
        <v>57</v>
      </c>
      <c r="D92" s="274"/>
      <c r="E92" s="274"/>
      <c r="F92" s="274"/>
      <c r="G92" s="274"/>
      <c r="H92" s="73"/>
      <c r="I92" s="276" t="s">
        <v>58</v>
      </c>
      <c r="J92" s="274"/>
      <c r="K92" s="274"/>
      <c r="L92" s="274"/>
      <c r="M92" s="274"/>
      <c r="N92" s="274"/>
      <c r="O92" s="274"/>
      <c r="P92" s="274"/>
      <c r="Q92" s="274"/>
      <c r="R92" s="274"/>
      <c r="S92" s="274"/>
      <c r="T92" s="274"/>
      <c r="U92" s="274"/>
      <c r="V92" s="274"/>
      <c r="W92" s="274"/>
      <c r="X92" s="274"/>
      <c r="Y92" s="274"/>
      <c r="Z92" s="274"/>
      <c r="AA92" s="274"/>
      <c r="AB92" s="274"/>
      <c r="AC92" s="274"/>
      <c r="AD92" s="274"/>
      <c r="AE92" s="274"/>
      <c r="AF92" s="274"/>
      <c r="AG92" s="275" t="s">
        <v>59</v>
      </c>
      <c r="AH92" s="274"/>
      <c r="AI92" s="274"/>
      <c r="AJ92" s="274"/>
      <c r="AK92" s="274"/>
      <c r="AL92" s="274"/>
      <c r="AM92" s="274"/>
      <c r="AN92" s="276" t="s">
        <v>60</v>
      </c>
      <c r="AO92" s="274"/>
      <c r="AP92" s="277"/>
      <c r="AQ92" s="74" t="s">
        <v>61</v>
      </c>
      <c r="AR92" s="39"/>
      <c r="AS92" s="75" t="s">
        <v>62</v>
      </c>
      <c r="AT92" s="76" t="s">
        <v>63</v>
      </c>
      <c r="AU92" s="76" t="s">
        <v>64</v>
      </c>
      <c r="AV92" s="76" t="s">
        <v>65</v>
      </c>
      <c r="AW92" s="76" t="s">
        <v>66</v>
      </c>
      <c r="AX92" s="76" t="s">
        <v>67</v>
      </c>
      <c r="AY92" s="76" t="s">
        <v>68</v>
      </c>
      <c r="AZ92" s="76" t="s">
        <v>69</v>
      </c>
      <c r="BA92" s="76" t="s">
        <v>70</v>
      </c>
      <c r="BB92" s="76" t="s">
        <v>71</v>
      </c>
      <c r="BC92" s="76" t="s">
        <v>72</v>
      </c>
      <c r="BD92" s="77" t="s">
        <v>73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74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5">
        <f>ROUND(AG95,2)</f>
        <v>0</v>
      </c>
      <c r="AH94" s="285"/>
      <c r="AI94" s="285"/>
      <c r="AJ94" s="285"/>
      <c r="AK94" s="285"/>
      <c r="AL94" s="285"/>
      <c r="AM94" s="285"/>
      <c r="AN94" s="286">
        <f t="shared" ref="AN94:AN102" si="0">SUM(AG94,AT94)</f>
        <v>0</v>
      </c>
      <c r="AO94" s="286"/>
      <c r="AP94" s="286"/>
      <c r="AQ94" s="85" t="s">
        <v>1</v>
      </c>
      <c r="AR94" s="86"/>
      <c r="AS94" s="87">
        <f>ROUND(AS95,2)</f>
        <v>0</v>
      </c>
      <c r="AT94" s="88">
        <f t="shared" ref="AT94:AT102" si="1">ROUND(SUM(AV94:AW94),2)</f>
        <v>0</v>
      </c>
      <c r="AU94" s="89">
        <f>ROUND(AU95,5)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ROUND(AZ95,2)</f>
        <v>0</v>
      </c>
      <c r="BA94" s="88">
        <f>ROUND(BA95,2)</f>
        <v>0</v>
      </c>
      <c r="BB94" s="88">
        <f>ROUND(BB95,2)</f>
        <v>0</v>
      </c>
      <c r="BC94" s="88">
        <f>ROUND(BC95,2)</f>
        <v>0</v>
      </c>
      <c r="BD94" s="90">
        <f>ROUND(BD95,2)</f>
        <v>0</v>
      </c>
      <c r="BS94" s="91" t="s">
        <v>75</v>
      </c>
      <c r="BT94" s="91" t="s">
        <v>76</v>
      </c>
      <c r="BU94" s="92" t="s">
        <v>77</v>
      </c>
      <c r="BV94" s="91" t="s">
        <v>78</v>
      </c>
      <c r="BW94" s="91" t="s">
        <v>5</v>
      </c>
      <c r="BX94" s="91" t="s">
        <v>79</v>
      </c>
      <c r="CL94" s="91" t="s">
        <v>1</v>
      </c>
    </row>
    <row r="95" spans="1:91" s="7" customFormat="1" ht="24.75" customHeight="1">
      <c r="B95" s="93"/>
      <c r="C95" s="94"/>
      <c r="D95" s="281" t="s">
        <v>14</v>
      </c>
      <c r="E95" s="281"/>
      <c r="F95" s="281"/>
      <c r="G95" s="281"/>
      <c r="H95" s="281"/>
      <c r="I95" s="95"/>
      <c r="J95" s="281" t="s">
        <v>80</v>
      </c>
      <c r="K95" s="281"/>
      <c r="L95" s="281"/>
      <c r="M95" s="281"/>
      <c r="N95" s="281"/>
      <c r="O95" s="281"/>
      <c r="P95" s="281"/>
      <c r="Q95" s="281"/>
      <c r="R95" s="281"/>
      <c r="S95" s="281"/>
      <c r="T95" s="281"/>
      <c r="U95" s="281"/>
      <c r="V95" s="281"/>
      <c r="W95" s="281"/>
      <c r="X95" s="281"/>
      <c r="Y95" s="281"/>
      <c r="Z95" s="281"/>
      <c r="AA95" s="281"/>
      <c r="AB95" s="281"/>
      <c r="AC95" s="281"/>
      <c r="AD95" s="281"/>
      <c r="AE95" s="281"/>
      <c r="AF95" s="281"/>
      <c r="AG95" s="278">
        <f>ROUND(SUM(AG96:AG102),2)</f>
        <v>0</v>
      </c>
      <c r="AH95" s="279"/>
      <c r="AI95" s="279"/>
      <c r="AJ95" s="279"/>
      <c r="AK95" s="279"/>
      <c r="AL95" s="279"/>
      <c r="AM95" s="279"/>
      <c r="AN95" s="280">
        <f t="shared" si="0"/>
        <v>0</v>
      </c>
      <c r="AO95" s="279"/>
      <c r="AP95" s="279"/>
      <c r="AQ95" s="96" t="s">
        <v>81</v>
      </c>
      <c r="AR95" s="97"/>
      <c r="AS95" s="98">
        <f>ROUND(SUM(AS96:AS102),2)</f>
        <v>0</v>
      </c>
      <c r="AT95" s="99">
        <f t="shared" si="1"/>
        <v>0</v>
      </c>
      <c r="AU95" s="100">
        <f>ROUND(SUM(AU96:AU102),5)</f>
        <v>0</v>
      </c>
      <c r="AV95" s="99">
        <f>ROUND(AZ95*L29,2)</f>
        <v>0</v>
      </c>
      <c r="AW95" s="99">
        <f>ROUND(BA95*L30,2)</f>
        <v>0</v>
      </c>
      <c r="AX95" s="99">
        <f>ROUND(BB95*L29,2)</f>
        <v>0</v>
      </c>
      <c r="AY95" s="99">
        <f>ROUND(BC95*L30,2)</f>
        <v>0</v>
      </c>
      <c r="AZ95" s="99">
        <f>ROUND(SUM(AZ96:AZ102),2)</f>
        <v>0</v>
      </c>
      <c r="BA95" s="99">
        <f>ROUND(SUM(BA96:BA102),2)</f>
        <v>0</v>
      </c>
      <c r="BB95" s="99">
        <f>ROUND(SUM(BB96:BB102),2)</f>
        <v>0</v>
      </c>
      <c r="BC95" s="99">
        <f>ROUND(SUM(BC96:BC102),2)</f>
        <v>0</v>
      </c>
      <c r="BD95" s="101">
        <f>ROUND(SUM(BD96:BD102),2)</f>
        <v>0</v>
      </c>
      <c r="BS95" s="102" t="s">
        <v>75</v>
      </c>
      <c r="BT95" s="102" t="s">
        <v>82</v>
      </c>
      <c r="BU95" s="102" t="s">
        <v>77</v>
      </c>
      <c r="BV95" s="102" t="s">
        <v>78</v>
      </c>
      <c r="BW95" s="102" t="s">
        <v>83</v>
      </c>
      <c r="BX95" s="102" t="s">
        <v>5</v>
      </c>
      <c r="CL95" s="102" t="s">
        <v>1</v>
      </c>
      <c r="CM95" s="102" t="s">
        <v>84</v>
      </c>
    </row>
    <row r="96" spans="1:91" s="4" customFormat="1" ht="23.25" customHeight="1">
      <c r="A96" s="103" t="s">
        <v>85</v>
      </c>
      <c r="B96" s="58"/>
      <c r="C96" s="104"/>
      <c r="D96" s="104"/>
      <c r="E96" s="284" t="s">
        <v>86</v>
      </c>
      <c r="F96" s="284"/>
      <c r="G96" s="284"/>
      <c r="H96" s="284"/>
      <c r="I96" s="284"/>
      <c r="J96" s="104"/>
      <c r="K96" s="284" t="s">
        <v>87</v>
      </c>
      <c r="L96" s="284"/>
      <c r="M96" s="284"/>
      <c r="N96" s="284"/>
      <c r="O96" s="284"/>
      <c r="P96" s="284"/>
      <c r="Q96" s="284"/>
      <c r="R96" s="284"/>
      <c r="S96" s="284"/>
      <c r="T96" s="284"/>
      <c r="U96" s="284"/>
      <c r="V96" s="284"/>
      <c r="W96" s="284"/>
      <c r="X96" s="284"/>
      <c r="Y96" s="284"/>
      <c r="Z96" s="284"/>
      <c r="AA96" s="284"/>
      <c r="AB96" s="284"/>
      <c r="AC96" s="284"/>
      <c r="AD96" s="284"/>
      <c r="AE96" s="284"/>
      <c r="AF96" s="284"/>
      <c r="AG96" s="282">
        <f>'SO 01 a 04 - SO Rodinný d...'!J32</f>
        <v>0</v>
      </c>
      <c r="AH96" s="283"/>
      <c r="AI96" s="283"/>
      <c r="AJ96" s="283"/>
      <c r="AK96" s="283"/>
      <c r="AL96" s="283"/>
      <c r="AM96" s="283"/>
      <c r="AN96" s="282">
        <f t="shared" si="0"/>
        <v>0</v>
      </c>
      <c r="AO96" s="283"/>
      <c r="AP96" s="283"/>
      <c r="AQ96" s="105" t="s">
        <v>88</v>
      </c>
      <c r="AR96" s="60"/>
      <c r="AS96" s="106">
        <v>0</v>
      </c>
      <c r="AT96" s="107">
        <f t="shared" si="1"/>
        <v>0</v>
      </c>
      <c r="AU96" s="108">
        <f>'SO 01 a 04 - SO Rodinný d...'!P151</f>
        <v>0</v>
      </c>
      <c r="AV96" s="107">
        <f>'SO 01 a 04 - SO Rodinný d...'!J35</f>
        <v>0</v>
      </c>
      <c r="AW96" s="107">
        <f>'SO 01 a 04 - SO Rodinný d...'!J36</f>
        <v>0</v>
      </c>
      <c r="AX96" s="107">
        <f>'SO 01 a 04 - SO Rodinný d...'!J37</f>
        <v>0</v>
      </c>
      <c r="AY96" s="107">
        <f>'SO 01 a 04 - SO Rodinný d...'!J38</f>
        <v>0</v>
      </c>
      <c r="AZ96" s="107">
        <f>'SO 01 a 04 - SO Rodinný d...'!F35</f>
        <v>0</v>
      </c>
      <c r="BA96" s="107">
        <f>'SO 01 a 04 - SO Rodinný d...'!F36</f>
        <v>0</v>
      </c>
      <c r="BB96" s="107">
        <f>'SO 01 a 04 - SO Rodinný d...'!F37</f>
        <v>0</v>
      </c>
      <c r="BC96" s="107">
        <f>'SO 01 a 04 - SO Rodinný d...'!F38</f>
        <v>0</v>
      </c>
      <c r="BD96" s="109">
        <f>'SO 01 a 04 - SO Rodinný d...'!F39</f>
        <v>0</v>
      </c>
      <c r="BT96" s="110" t="s">
        <v>84</v>
      </c>
      <c r="BV96" s="110" t="s">
        <v>78</v>
      </c>
      <c r="BW96" s="110" t="s">
        <v>89</v>
      </c>
      <c r="BX96" s="110" t="s">
        <v>83</v>
      </c>
      <c r="CL96" s="110" t="s">
        <v>1</v>
      </c>
    </row>
    <row r="97" spans="1:90" s="4" customFormat="1" ht="16.5" customHeight="1">
      <c r="A97" s="103" t="s">
        <v>85</v>
      </c>
      <c r="B97" s="58"/>
      <c r="C97" s="104"/>
      <c r="D97" s="104"/>
      <c r="E97" s="284" t="s">
        <v>90</v>
      </c>
      <c r="F97" s="284"/>
      <c r="G97" s="284"/>
      <c r="H97" s="284"/>
      <c r="I97" s="284"/>
      <c r="J97" s="104"/>
      <c r="K97" s="284" t="s">
        <v>91</v>
      </c>
      <c r="L97" s="284"/>
      <c r="M97" s="284"/>
      <c r="N97" s="284"/>
      <c r="O97" s="284"/>
      <c r="P97" s="284"/>
      <c r="Q97" s="284"/>
      <c r="R97" s="284"/>
      <c r="S97" s="284"/>
      <c r="T97" s="284"/>
      <c r="U97" s="284"/>
      <c r="V97" s="284"/>
      <c r="W97" s="284"/>
      <c r="X97" s="284"/>
      <c r="Y97" s="284"/>
      <c r="Z97" s="284"/>
      <c r="AA97" s="284"/>
      <c r="AB97" s="284"/>
      <c r="AC97" s="284"/>
      <c r="AD97" s="284"/>
      <c r="AE97" s="284"/>
      <c r="AF97" s="284"/>
      <c r="AG97" s="282">
        <f>'SO 02 - Zpevněné plochy'!J32</f>
        <v>0</v>
      </c>
      <c r="AH97" s="283"/>
      <c r="AI97" s="283"/>
      <c r="AJ97" s="283"/>
      <c r="AK97" s="283"/>
      <c r="AL97" s="283"/>
      <c r="AM97" s="283"/>
      <c r="AN97" s="282">
        <f t="shared" si="0"/>
        <v>0</v>
      </c>
      <c r="AO97" s="283"/>
      <c r="AP97" s="283"/>
      <c r="AQ97" s="105" t="s">
        <v>88</v>
      </c>
      <c r="AR97" s="60"/>
      <c r="AS97" s="106">
        <v>0</v>
      </c>
      <c r="AT97" s="107">
        <f t="shared" si="1"/>
        <v>0</v>
      </c>
      <c r="AU97" s="108">
        <f>'SO 02 - Zpevněné plochy'!P127</f>
        <v>0</v>
      </c>
      <c r="AV97" s="107">
        <f>'SO 02 - Zpevněné plochy'!J35</f>
        <v>0</v>
      </c>
      <c r="AW97" s="107">
        <f>'SO 02 - Zpevněné plochy'!J36</f>
        <v>0</v>
      </c>
      <c r="AX97" s="107">
        <f>'SO 02 - Zpevněné plochy'!J37</f>
        <v>0</v>
      </c>
      <c r="AY97" s="107">
        <f>'SO 02 - Zpevněné plochy'!J38</f>
        <v>0</v>
      </c>
      <c r="AZ97" s="107">
        <f>'SO 02 - Zpevněné plochy'!F35</f>
        <v>0</v>
      </c>
      <c r="BA97" s="107">
        <f>'SO 02 - Zpevněné plochy'!F36</f>
        <v>0</v>
      </c>
      <c r="BB97" s="107">
        <f>'SO 02 - Zpevněné plochy'!F37</f>
        <v>0</v>
      </c>
      <c r="BC97" s="107">
        <f>'SO 02 - Zpevněné plochy'!F38</f>
        <v>0</v>
      </c>
      <c r="BD97" s="109">
        <f>'SO 02 - Zpevněné plochy'!F39</f>
        <v>0</v>
      </c>
      <c r="BT97" s="110" t="s">
        <v>84</v>
      </c>
      <c r="BV97" s="110" t="s">
        <v>78</v>
      </c>
      <c r="BW97" s="110" t="s">
        <v>92</v>
      </c>
      <c r="BX97" s="110" t="s">
        <v>83</v>
      </c>
      <c r="CL97" s="110" t="s">
        <v>1</v>
      </c>
    </row>
    <row r="98" spans="1:90" s="4" customFormat="1" ht="16.5" customHeight="1">
      <c r="A98" s="103" t="s">
        <v>85</v>
      </c>
      <c r="B98" s="58"/>
      <c r="C98" s="104"/>
      <c r="D98" s="104"/>
      <c r="E98" s="284" t="s">
        <v>93</v>
      </c>
      <c r="F98" s="284"/>
      <c r="G98" s="284"/>
      <c r="H98" s="284"/>
      <c r="I98" s="284"/>
      <c r="J98" s="104"/>
      <c r="K98" s="284" t="s">
        <v>94</v>
      </c>
      <c r="L98" s="284"/>
      <c r="M98" s="284"/>
      <c r="N98" s="284"/>
      <c r="O98" s="284"/>
      <c r="P98" s="284"/>
      <c r="Q98" s="284"/>
      <c r="R98" s="284"/>
      <c r="S98" s="284"/>
      <c r="T98" s="284"/>
      <c r="U98" s="284"/>
      <c r="V98" s="284"/>
      <c r="W98" s="284"/>
      <c r="X98" s="284"/>
      <c r="Y98" s="284"/>
      <c r="Z98" s="284"/>
      <c r="AA98" s="284"/>
      <c r="AB98" s="284"/>
      <c r="AC98" s="284"/>
      <c r="AD98" s="284"/>
      <c r="AE98" s="284"/>
      <c r="AF98" s="284"/>
      <c r="AG98" s="282">
        <f>'SO 03 - Tepelné čerpadlo ...'!J32</f>
        <v>0</v>
      </c>
      <c r="AH98" s="283"/>
      <c r="AI98" s="283"/>
      <c r="AJ98" s="283"/>
      <c r="AK98" s="283"/>
      <c r="AL98" s="283"/>
      <c r="AM98" s="283"/>
      <c r="AN98" s="282">
        <f t="shared" si="0"/>
        <v>0</v>
      </c>
      <c r="AO98" s="283"/>
      <c r="AP98" s="283"/>
      <c r="AQ98" s="105" t="s">
        <v>88</v>
      </c>
      <c r="AR98" s="60"/>
      <c r="AS98" s="106">
        <v>0</v>
      </c>
      <c r="AT98" s="107">
        <f t="shared" si="1"/>
        <v>0</v>
      </c>
      <c r="AU98" s="108">
        <f>'SO 03 - Tepelné čerpadlo ...'!P132</f>
        <v>0</v>
      </c>
      <c r="AV98" s="107">
        <f>'SO 03 - Tepelné čerpadlo ...'!J35</f>
        <v>0</v>
      </c>
      <c r="AW98" s="107">
        <f>'SO 03 - Tepelné čerpadlo ...'!J36</f>
        <v>0</v>
      </c>
      <c r="AX98" s="107">
        <f>'SO 03 - Tepelné čerpadlo ...'!J37</f>
        <v>0</v>
      </c>
      <c r="AY98" s="107">
        <f>'SO 03 - Tepelné čerpadlo ...'!J38</f>
        <v>0</v>
      </c>
      <c r="AZ98" s="107">
        <f>'SO 03 - Tepelné čerpadlo ...'!F35</f>
        <v>0</v>
      </c>
      <c r="BA98" s="107">
        <f>'SO 03 - Tepelné čerpadlo ...'!F36</f>
        <v>0</v>
      </c>
      <c r="BB98" s="107">
        <f>'SO 03 - Tepelné čerpadlo ...'!F37</f>
        <v>0</v>
      </c>
      <c r="BC98" s="107">
        <f>'SO 03 - Tepelné čerpadlo ...'!F38</f>
        <v>0</v>
      </c>
      <c r="BD98" s="109">
        <f>'SO 03 - Tepelné čerpadlo ...'!F39</f>
        <v>0</v>
      </c>
      <c r="BT98" s="110" t="s">
        <v>84</v>
      </c>
      <c r="BV98" s="110" t="s">
        <v>78</v>
      </c>
      <c r="BW98" s="110" t="s">
        <v>95</v>
      </c>
      <c r="BX98" s="110" t="s">
        <v>83</v>
      </c>
      <c r="CL98" s="110" t="s">
        <v>1</v>
      </c>
    </row>
    <row r="99" spans="1:90" s="4" customFormat="1" ht="16.5" customHeight="1">
      <c r="A99" s="103" t="s">
        <v>85</v>
      </c>
      <c r="B99" s="58"/>
      <c r="C99" s="104"/>
      <c r="D99" s="104"/>
      <c r="E99" s="284" t="s">
        <v>96</v>
      </c>
      <c r="F99" s="284"/>
      <c r="G99" s="284"/>
      <c r="H99" s="284"/>
      <c r="I99" s="284"/>
      <c r="J99" s="104"/>
      <c r="K99" s="284" t="s">
        <v>97</v>
      </c>
      <c r="L99" s="284"/>
      <c r="M99" s="284"/>
      <c r="N99" s="284"/>
      <c r="O99" s="284"/>
      <c r="P99" s="284"/>
      <c r="Q99" s="284"/>
      <c r="R99" s="284"/>
      <c r="S99" s="284"/>
      <c r="T99" s="284"/>
      <c r="U99" s="284"/>
      <c r="V99" s="284"/>
      <c r="W99" s="284"/>
      <c r="X99" s="284"/>
      <c r="Y99" s="284"/>
      <c r="Z99" s="284"/>
      <c r="AA99" s="284"/>
      <c r="AB99" s="284"/>
      <c r="AC99" s="284"/>
      <c r="AD99" s="284"/>
      <c r="AE99" s="284"/>
      <c r="AF99" s="284"/>
      <c r="AG99" s="282">
        <f>'SO 06 - Dešťové kanalizač...'!J32</f>
        <v>0</v>
      </c>
      <c r="AH99" s="283"/>
      <c r="AI99" s="283"/>
      <c r="AJ99" s="283"/>
      <c r="AK99" s="283"/>
      <c r="AL99" s="283"/>
      <c r="AM99" s="283"/>
      <c r="AN99" s="282">
        <f t="shared" si="0"/>
        <v>0</v>
      </c>
      <c r="AO99" s="283"/>
      <c r="AP99" s="283"/>
      <c r="AQ99" s="105" t="s">
        <v>88</v>
      </c>
      <c r="AR99" s="60"/>
      <c r="AS99" s="106">
        <v>0</v>
      </c>
      <c r="AT99" s="107">
        <f t="shared" si="1"/>
        <v>0</v>
      </c>
      <c r="AU99" s="108">
        <f>'SO 06 - Dešťové kanalizač...'!P126</f>
        <v>0</v>
      </c>
      <c r="AV99" s="107">
        <f>'SO 06 - Dešťové kanalizač...'!J35</f>
        <v>0</v>
      </c>
      <c r="AW99" s="107">
        <f>'SO 06 - Dešťové kanalizač...'!J36</f>
        <v>0</v>
      </c>
      <c r="AX99" s="107">
        <f>'SO 06 - Dešťové kanalizač...'!J37</f>
        <v>0</v>
      </c>
      <c r="AY99" s="107">
        <f>'SO 06 - Dešťové kanalizač...'!J38</f>
        <v>0</v>
      </c>
      <c r="AZ99" s="107">
        <f>'SO 06 - Dešťové kanalizač...'!F35</f>
        <v>0</v>
      </c>
      <c r="BA99" s="107">
        <f>'SO 06 - Dešťové kanalizač...'!F36</f>
        <v>0</v>
      </c>
      <c r="BB99" s="107">
        <f>'SO 06 - Dešťové kanalizač...'!F37</f>
        <v>0</v>
      </c>
      <c r="BC99" s="107">
        <f>'SO 06 - Dešťové kanalizač...'!F38</f>
        <v>0</v>
      </c>
      <c r="BD99" s="109">
        <f>'SO 06 - Dešťové kanalizač...'!F39</f>
        <v>0</v>
      </c>
      <c r="BT99" s="110" t="s">
        <v>84</v>
      </c>
      <c r="BV99" s="110" t="s">
        <v>78</v>
      </c>
      <c r="BW99" s="110" t="s">
        <v>98</v>
      </c>
      <c r="BX99" s="110" t="s">
        <v>83</v>
      </c>
      <c r="CL99" s="110" t="s">
        <v>1</v>
      </c>
    </row>
    <row r="100" spans="1:90" s="4" customFormat="1" ht="16.5" customHeight="1">
      <c r="A100" s="103" t="s">
        <v>85</v>
      </c>
      <c r="B100" s="58"/>
      <c r="C100" s="104"/>
      <c r="D100" s="104"/>
      <c r="E100" s="284" t="s">
        <v>99</v>
      </c>
      <c r="F100" s="284"/>
      <c r="G100" s="284"/>
      <c r="H100" s="284"/>
      <c r="I100" s="284"/>
      <c r="J100" s="104"/>
      <c r="K100" s="284" t="s">
        <v>100</v>
      </c>
      <c r="L100" s="284"/>
      <c r="M100" s="284"/>
      <c r="N100" s="284"/>
      <c r="O100" s="284"/>
      <c r="P100" s="284"/>
      <c r="Q100" s="284"/>
      <c r="R100" s="284"/>
      <c r="S100" s="284"/>
      <c r="T100" s="284"/>
      <c r="U100" s="284"/>
      <c r="V100" s="284"/>
      <c r="W100" s="284"/>
      <c r="X100" s="284"/>
      <c r="Y100" s="284"/>
      <c r="Z100" s="284"/>
      <c r="AA100" s="284"/>
      <c r="AB100" s="284"/>
      <c r="AC100" s="284"/>
      <c r="AD100" s="284"/>
      <c r="AE100" s="284"/>
      <c r="AF100" s="284"/>
      <c r="AG100" s="282">
        <f>'SO 07 - Kanalizační splaš...'!J32</f>
        <v>0</v>
      </c>
      <c r="AH100" s="283"/>
      <c r="AI100" s="283"/>
      <c r="AJ100" s="283"/>
      <c r="AK100" s="283"/>
      <c r="AL100" s="283"/>
      <c r="AM100" s="283"/>
      <c r="AN100" s="282">
        <f t="shared" si="0"/>
        <v>0</v>
      </c>
      <c r="AO100" s="283"/>
      <c r="AP100" s="283"/>
      <c r="AQ100" s="105" t="s">
        <v>88</v>
      </c>
      <c r="AR100" s="60"/>
      <c r="AS100" s="106">
        <v>0</v>
      </c>
      <c r="AT100" s="107">
        <f t="shared" si="1"/>
        <v>0</v>
      </c>
      <c r="AU100" s="108">
        <f>'SO 07 - Kanalizační splaš...'!P128</f>
        <v>0</v>
      </c>
      <c r="AV100" s="107">
        <f>'SO 07 - Kanalizační splaš...'!J35</f>
        <v>0</v>
      </c>
      <c r="AW100" s="107">
        <f>'SO 07 - Kanalizační splaš...'!J36</f>
        <v>0</v>
      </c>
      <c r="AX100" s="107">
        <f>'SO 07 - Kanalizační splaš...'!J37</f>
        <v>0</v>
      </c>
      <c r="AY100" s="107">
        <f>'SO 07 - Kanalizační splaš...'!J38</f>
        <v>0</v>
      </c>
      <c r="AZ100" s="107">
        <f>'SO 07 - Kanalizační splaš...'!F35</f>
        <v>0</v>
      </c>
      <c r="BA100" s="107">
        <f>'SO 07 - Kanalizační splaš...'!F36</f>
        <v>0</v>
      </c>
      <c r="BB100" s="107">
        <f>'SO 07 - Kanalizační splaš...'!F37</f>
        <v>0</v>
      </c>
      <c r="BC100" s="107">
        <f>'SO 07 - Kanalizační splaš...'!F38</f>
        <v>0</v>
      </c>
      <c r="BD100" s="109">
        <f>'SO 07 - Kanalizační splaš...'!F39</f>
        <v>0</v>
      </c>
      <c r="BT100" s="110" t="s">
        <v>84</v>
      </c>
      <c r="BV100" s="110" t="s">
        <v>78</v>
      </c>
      <c r="BW100" s="110" t="s">
        <v>101</v>
      </c>
      <c r="BX100" s="110" t="s">
        <v>83</v>
      </c>
      <c r="CL100" s="110" t="s">
        <v>1</v>
      </c>
    </row>
    <row r="101" spans="1:90" s="4" customFormat="1" ht="16.5" customHeight="1">
      <c r="A101" s="103" t="s">
        <v>85</v>
      </c>
      <c r="B101" s="58"/>
      <c r="C101" s="104"/>
      <c r="D101" s="104"/>
      <c r="E101" s="284" t="s">
        <v>102</v>
      </c>
      <c r="F101" s="284"/>
      <c r="G101" s="284"/>
      <c r="H101" s="284"/>
      <c r="I101" s="284"/>
      <c r="J101" s="104"/>
      <c r="K101" s="284" t="s">
        <v>103</v>
      </c>
      <c r="L101" s="284"/>
      <c r="M101" s="284"/>
      <c r="N101" s="284"/>
      <c r="O101" s="284"/>
      <c r="P101" s="284"/>
      <c r="Q101" s="284"/>
      <c r="R101" s="284"/>
      <c r="S101" s="284"/>
      <c r="T101" s="284"/>
      <c r="U101" s="284"/>
      <c r="V101" s="284"/>
      <c r="W101" s="284"/>
      <c r="X101" s="284"/>
      <c r="Y101" s="284"/>
      <c r="Z101" s="284"/>
      <c r="AA101" s="284"/>
      <c r="AB101" s="284"/>
      <c r="AC101" s="284"/>
      <c r="AD101" s="284"/>
      <c r="AE101" s="284"/>
      <c r="AF101" s="284"/>
      <c r="AG101" s="282">
        <f>'SO 08 - Výměna stávající ...'!J32</f>
        <v>0</v>
      </c>
      <c r="AH101" s="283"/>
      <c r="AI101" s="283"/>
      <c r="AJ101" s="283"/>
      <c r="AK101" s="283"/>
      <c r="AL101" s="283"/>
      <c r="AM101" s="283"/>
      <c r="AN101" s="282">
        <f t="shared" si="0"/>
        <v>0</v>
      </c>
      <c r="AO101" s="283"/>
      <c r="AP101" s="283"/>
      <c r="AQ101" s="105" t="s">
        <v>88</v>
      </c>
      <c r="AR101" s="60"/>
      <c r="AS101" s="106">
        <v>0</v>
      </c>
      <c r="AT101" s="107">
        <f t="shared" si="1"/>
        <v>0</v>
      </c>
      <c r="AU101" s="108">
        <f>'SO 08 - Výměna stávající ...'!P124</f>
        <v>0</v>
      </c>
      <c r="AV101" s="107">
        <f>'SO 08 - Výměna stávající ...'!J35</f>
        <v>0</v>
      </c>
      <c r="AW101" s="107">
        <f>'SO 08 - Výměna stávající ...'!J36</f>
        <v>0</v>
      </c>
      <c r="AX101" s="107">
        <f>'SO 08 - Výměna stávající ...'!J37</f>
        <v>0</v>
      </c>
      <c r="AY101" s="107">
        <f>'SO 08 - Výměna stávající ...'!J38</f>
        <v>0</v>
      </c>
      <c r="AZ101" s="107">
        <f>'SO 08 - Výměna stávající ...'!F35</f>
        <v>0</v>
      </c>
      <c r="BA101" s="107">
        <f>'SO 08 - Výměna stávající ...'!F36</f>
        <v>0</v>
      </c>
      <c r="BB101" s="107">
        <f>'SO 08 - Výměna stávající ...'!F37</f>
        <v>0</v>
      </c>
      <c r="BC101" s="107">
        <f>'SO 08 - Výměna stávající ...'!F38</f>
        <v>0</v>
      </c>
      <c r="BD101" s="109">
        <f>'SO 08 - Výměna stávající ...'!F39</f>
        <v>0</v>
      </c>
      <c r="BT101" s="110" t="s">
        <v>84</v>
      </c>
      <c r="BV101" s="110" t="s">
        <v>78</v>
      </c>
      <c r="BW101" s="110" t="s">
        <v>104</v>
      </c>
      <c r="BX101" s="110" t="s">
        <v>83</v>
      </c>
      <c r="CL101" s="110" t="s">
        <v>1</v>
      </c>
    </row>
    <row r="102" spans="1:90" s="4" customFormat="1" ht="16.5" customHeight="1">
      <c r="A102" s="103" t="s">
        <v>85</v>
      </c>
      <c r="B102" s="58"/>
      <c r="C102" s="104"/>
      <c r="D102" s="104"/>
      <c r="E102" s="284" t="s">
        <v>105</v>
      </c>
      <c r="F102" s="284"/>
      <c r="G102" s="284"/>
      <c r="H102" s="284"/>
      <c r="I102" s="284"/>
      <c r="J102" s="104"/>
      <c r="K102" s="284" t="s">
        <v>106</v>
      </c>
      <c r="L102" s="284"/>
      <c r="M102" s="284"/>
      <c r="N102" s="284"/>
      <c r="O102" s="284"/>
      <c r="P102" s="284"/>
      <c r="Q102" s="284"/>
      <c r="R102" s="284"/>
      <c r="S102" s="284"/>
      <c r="T102" s="284"/>
      <c r="U102" s="284"/>
      <c r="V102" s="284"/>
      <c r="W102" s="284"/>
      <c r="X102" s="284"/>
      <c r="Y102" s="284"/>
      <c r="Z102" s="284"/>
      <c r="AA102" s="284"/>
      <c r="AB102" s="284"/>
      <c r="AC102" s="284"/>
      <c r="AD102" s="284"/>
      <c r="AE102" s="284"/>
      <c r="AF102" s="284"/>
      <c r="AG102" s="282">
        <f>'VRN - Vedlejší rozpočtové...'!J32</f>
        <v>0</v>
      </c>
      <c r="AH102" s="283"/>
      <c r="AI102" s="283"/>
      <c r="AJ102" s="283"/>
      <c r="AK102" s="283"/>
      <c r="AL102" s="283"/>
      <c r="AM102" s="283"/>
      <c r="AN102" s="282">
        <f t="shared" si="0"/>
        <v>0</v>
      </c>
      <c r="AO102" s="283"/>
      <c r="AP102" s="283"/>
      <c r="AQ102" s="105" t="s">
        <v>88</v>
      </c>
      <c r="AR102" s="60"/>
      <c r="AS102" s="111">
        <v>0</v>
      </c>
      <c r="AT102" s="112">
        <f t="shared" si="1"/>
        <v>0</v>
      </c>
      <c r="AU102" s="113">
        <f>'VRN - Vedlejší rozpočtové...'!P125</f>
        <v>0</v>
      </c>
      <c r="AV102" s="112">
        <f>'VRN - Vedlejší rozpočtové...'!J35</f>
        <v>0</v>
      </c>
      <c r="AW102" s="112">
        <f>'VRN - Vedlejší rozpočtové...'!J36</f>
        <v>0</v>
      </c>
      <c r="AX102" s="112">
        <f>'VRN - Vedlejší rozpočtové...'!J37</f>
        <v>0</v>
      </c>
      <c r="AY102" s="112">
        <f>'VRN - Vedlejší rozpočtové...'!J38</f>
        <v>0</v>
      </c>
      <c r="AZ102" s="112">
        <f>'VRN - Vedlejší rozpočtové...'!F35</f>
        <v>0</v>
      </c>
      <c r="BA102" s="112">
        <f>'VRN - Vedlejší rozpočtové...'!F36</f>
        <v>0</v>
      </c>
      <c r="BB102" s="112">
        <f>'VRN - Vedlejší rozpočtové...'!F37</f>
        <v>0</v>
      </c>
      <c r="BC102" s="112">
        <f>'VRN - Vedlejší rozpočtové...'!F38</f>
        <v>0</v>
      </c>
      <c r="BD102" s="114">
        <f>'VRN - Vedlejší rozpočtové...'!F39</f>
        <v>0</v>
      </c>
      <c r="BT102" s="110" t="s">
        <v>84</v>
      </c>
      <c r="BV102" s="110" t="s">
        <v>78</v>
      </c>
      <c r="BW102" s="110" t="s">
        <v>107</v>
      </c>
      <c r="BX102" s="110" t="s">
        <v>83</v>
      </c>
      <c r="CL102" s="110" t="s">
        <v>1</v>
      </c>
    </row>
    <row r="103" spans="1:90" s="2" customFormat="1" ht="30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  <c r="AG103" s="36"/>
      <c r="AH103" s="36"/>
      <c r="AI103" s="36"/>
      <c r="AJ103" s="36"/>
      <c r="AK103" s="36"/>
      <c r="AL103" s="36"/>
      <c r="AM103" s="36"/>
      <c r="AN103" s="36"/>
      <c r="AO103" s="36"/>
      <c r="AP103" s="36"/>
      <c r="AQ103" s="36"/>
      <c r="AR103" s="39"/>
      <c r="AS103" s="34"/>
      <c r="AT103" s="34"/>
      <c r="AU103" s="34"/>
      <c r="AV103" s="34"/>
      <c r="AW103" s="34"/>
      <c r="AX103" s="34"/>
      <c r="AY103" s="34"/>
      <c r="AZ103" s="34"/>
      <c r="BA103" s="34"/>
      <c r="BB103" s="34"/>
      <c r="BC103" s="34"/>
      <c r="BD103" s="34"/>
      <c r="BE103" s="34"/>
    </row>
    <row r="104" spans="1:90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5"/>
      <c r="V104" s="55"/>
      <c r="W104" s="55"/>
      <c r="X104" s="55"/>
      <c r="Y104" s="55"/>
      <c r="Z104" s="55"/>
      <c r="AA104" s="55"/>
      <c r="AB104" s="55"/>
      <c r="AC104" s="55"/>
      <c r="AD104" s="55"/>
      <c r="AE104" s="55"/>
      <c r="AF104" s="55"/>
      <c r="AG104" s="55"/>
      <c r="AH104" s="55"/>
      <c r="AI104" s="55"/>
      <c r="AJ104" s="55"/>
      <c r="AK104" s="55"/>
      <c r="AL104" s="55"/>
      <c r="AM104" s="55"/>
      <c r="AN104" s="55"/>
      <c r="AO104" s="55"/>
      <c r="AP104" s="55"/>
      <c r="AQ104" s="55"/>
      <c r="AR104" s="39"/>
      <c r="AS104" s="34"/>
      <c r="AT104" s="34"/>
      <c r="AU104" s="34"/>
      <c r="AV104" s="34"/>
      <c r="AW104" s="34"/>
      <c r="AX104" s="34"/>
      <c r="AY104" s="34"/>
      <c r="AZ104" s="34"/>
      <c r="BA104" s="34"/>
      <c r="BB104" s="34"/>
      <c r="BC104" s="34"/>
      <c r="BD104" s="34"/>
      <c r="BE104" s="34"/>
    </row>
  </sheetData>
  <sheetProtection algorithmName="SHA-512" hashValue="oEjG58rgjRax0JETosvs/trui92hFoEoRdDhYRL2p57dZv25efDkLSnYOs5E2mdr3sKc8k6DaaYKQ28Y3gey4A==" saltValue="AyAJjlyThDNauuKxm8t9gSSvEzru635aZKQKJxWAFgPNwbJ4ImoQ3Y04rYuAMHX1E1lcYFv/ZTWyNrJU9BBlDA==" spinCount="100000" sheet="1" objects="1" scenarios="1" formatColumns="0" formatRows="0"/>
  <mergeCells count="70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N102:AP102"/>
    <mergeCell ref="AG102:AM102"/>
    <mergeCell ref="E102:I102"/>
    <mergeCell ref="K102:AF102"/>
    <mergeCell ref="AG94:AM94"/>
    <mergeCell ref="AN94:AP94"/>
    <mergeCell ref="AN100:AP100"/>
    <mergeCell ref="AG100:AM100"/>
    <mergeCell ref="E100:I100"/>
    <mergeCell ref="K100:AF100"/>
    <mergeCell ref="AN101:AP101"/>
    <mergeCell ref="AG101:AM101"/>
    <mergeCell ref="E101:I101"/>
    <mergeCell ref="K101:AF101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L85:AO85"/>
    <mergeCell ref="AM87:AN87"/>
    <mergeCell ref="AS89:AT91"/>
    <mergeCell ref="AM89:AP89"/>
    <mergeCell ref="AM90:AP90"/>
  </mergeCells>
  <hyperlinks>
    <hyperlink ref="A96" location="'SO 01 a 04 - SO Rodinný d...'!C2" display="/"/>
    <hyperlink ref="A97" location="'SO 02 - Zpevněné plochy'!C2" display="/"/>
    <hyperlink ref="A98" location="'SO 03 - Tepelné čerpadlo ...'!C2" display="/"/>
    <hyperlink ref="A99" location="'SO 06 - Dešťové kanalizač...'!C2" display="/"/>
    <hyperlink ref="A100" location="'SO 07 - Kanalizační splaš...'!C2" display="/"/>
    <hyperlink ref="A101" location="'SO 08 - Výměna stávající ...'!C2" display="/"/>
    <hyperlink ref="A102" location="'VRN - Vedlejší rozpočtové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9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7" t="s">
        <v>89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82</v>
      </c>
    </row>
    <row r="4" spans="1:46" s="1" customFormat="1" ht="24.95" customHeight="1">
      <c r="B4" s="20"/>
      <c r="D4" s="117" t="s">
        <v>108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07" t="str">
        <f>'Rekapitulace stavby'!K6</f>
        <v>Stavební úpravy č.p. 45 (RD s 3 byty) - Borová</v>
      </c>
      <c r="F7" s="308"/>
      <c r="G7" s="308"/>
      <c r="H7" s="308"/>
      <c r="L7" s="20"/>
    </row>
    <row r="8" spans="1:46" s="1" customFormat="1" ht="12" customHeight="1">
      <c r="B8" s="20"/>
      <c r="D8" s="119" t="s">
        <v>109</v>
      </c>
      <c r="L8" s="20"/>
    </row>
    <row r="9" spans="1:46" s="2" customFormat="1" ht="16.5" customHeight="1">
      <c r="A9" s="34"/>
      <c r="B9" s="39"/>
      <c r="C9" s="34"/>
      <c r="D9" s="34"/>
      <c r="E9" s="307" t="s">
        <v>110</v>
      </c>
      <c r="F9" s="309"/>
      <c r="G9" s="309"/>
      <c r="H9" s="30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111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0" t="s">
        <v>112</v>
      </c>
      <c r="F11" s="309"/>
      <c r="G11" s="309"/>
      <c r="H11" s="309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10" t="s">
        <v>21</v>
      </c>
      <c r="G14" s="34"/>
      <c r="H14" s="34"/>
      <c r="I14" s="119" t="s">
        <v>22</v>
      </c>
      <c r="J14" s="120" t="str">
        <f>'Rekapitulace stavby'!AN8</f>
        <v>16. 3. 2021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24</v>
      </c>
      <c r="E16" s="34"/>
      <c r="F16" s="34"/>
      <c r="G16" s="34"/>
      <c r="H16" s="34"/>
      <c r="I16" s="119" t="s">
        <v>25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26</v>
      </c>
      <c r="F17" s="34"/>
      <c r="G17" s="34"/>
      <c r="H17" s="34"/>
      <c r="I17" s="119" t="s">
        <v>27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28</v>
      </c>
      <c r="E19" s="34"/>
      <c r="F19" s="34"/>
      <c r="G19" s="34"/>
      <c r="H19" s="34"/>
      <c r="I19" s="119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1" t="str">
        <f>'Rekapitulace stavby'!E14</f>
        <v>Vyplň údaj</v>
      </c>
      <c r="F20" s="312"/>
      <c r="G20" s="312"/>
      <c r="H20" s="312"/>
      <c r="I20" s="119" t="s">
        <v>27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30</v>
      </c>
      <c r="E22" s="34"/>
      <c r="F22" s="34"/>
      <c r="G22" s="34"/>
      <c r="H22" s="34"/>
      <c r="I22" s="119" t="s">
        <v>25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31</v>
      </c>
      <c r="F23" s="34"/>
      <c r="G23" s="34"/>
      <c r="H23" s="34"/>
      <c r="I23" s="119" t="s">
        <v>27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33</v>
      </c>
      <c r="E25" s="34"/>
      <c r="F25" s="34"/>
      <c r="G25" s="34"/>
      <c r="H25" s="34"/>
      <c r="I25" s="119" t="s">
        <v>25</v>
      </c>
      <c r="J25" s="110" t="s">
        <v>34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">
        <v>31</v>
      </c>
      <c r="F26" s="34"/>
      <c r="G26" s="34"/>
      <c r="H26" s="34"/>
      <c r="I26" s="119" t="s">
        <v>27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35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1"/>
      <c r="B29" s="122"/>
      <c r="C29" s="121"/>
      <c r="D29" s="121"/>
      <c r="E29" s="313" t="s">
        <v>1</v>
      </c>
      <c r="F29" s="313"/>
      <c r="G29" s="313"/>
      <c r="H29" s="313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36</v>
      </c>
      <c r="E32" s="34"/>
      <c r="F32" s="34"/>
      <c r="G32" s="34"/>
      <c r="H32" s="34"/>
      <c r="I32" s="34"/>
      <c r="J32" s="126">
        <f>ROUND(J151,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7" t="s">
        <v>38</v>
      </c>
      <c r="G34" s="34"/>
      <c r="H34" s="34"/>
      <c r="I34" s="127" t="s">
        <v>37</v>
      </c>
      <c r="J34" s="127" t="s">
        <v>39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8" t="s">
        <v>40</v>
      </c>
      <c r="E35" s="119" t="s">
        <v>41</v>
      </c>
      <c r="F35" s="129">
        <f>ROUND((SUM(BE151:BE2298)),  2)</f>
        <v>0</v>
      </c>
      <c r="G35" s="34"/>
      <c r="H35" s="34"/>
      <c r="I35" s="130">
        <v>0.21</v>
      </c>
      <c r="J35" s="129">
        <f>ROUND(((SUM(BE151:BE2298))*I35),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42</v>
      </c>
      <c r="F36" s="129">
        <f>ROUND((SUM(BF151:BF2298)),  2)</f>
        <v>0</v>
      </c>
      <c r="G36" s="34"/>
      <c r="H36" s="34"/>
      <c r="I36" s="130">
        <v>0.15</v>
      </c>
      <c r="J36" s="129">
        <f>ROUND(((SUM(BF151:BF2298))*I36),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43</v>
      </c>
      <c r="F37" s="129">
        <f>ROUND((SUM(BG151:BG2298)),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44</v>
      </c>
      <c r="F38" s="129">
        <f>ROUND((SUM(BH151:BH2298)),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45</v>
      </c>
      <c r="F39" s="129">
        <f>ROUND((SUM(BI151:BI2298)),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46</v>
      </c>
      <c r="E41" s="133"/>
      <c r="F41" s="133"/>
      <c r="G41" s="134" t="s">
        <v>47</v>
      </c>
      <c r="H41" s="135" t="s">
        <v>48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49</v>
      </c>
      <c r="E50" s="139"/>
      <c r="F50" s="139"/>
      <c r="G50" s="138" t="s">
        <v>50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51</v>
      </c>
      <c r="E61" s="141"/>
      <c r="F61" s="142" t="s">
        <v>52</v>
      </c>
      <c r="G61" s="140" t="s">
        <v>51</v>
      </c>
      <c r="H61" s="141"/>
      <c r="I61" s="141"/>
      <c r="J61" s="143" t="s">
        <v>52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53</v>
      </c>
      <c r="E65" s="144"/>
      <c r="F65" s="144"/>
      <c r="G65" s="138" t="s">
        <v>54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51</v>
      </c>
      <c r="E76" s="141"/>
      <c r="F76" s="142" t="s">
        <v>52</v>
      </c>
      <c r="G76" s="140" t="s">
        <v>51</v>
      </c>
      <c r="H76" s="141"/>
      <c r="I76" s="141"/>
      <c r="J76" s="143" t="s">
        <v>52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113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14" t="str">
        <f>E7</f>
        <v>Stavební úpravy č.p. 45 (RD s 3 byty) - Borová</v>
      </c>
      <c r="F85" s="315"/>
      <c r="G85" s="315"/>
      <c r="H85" s="31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109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14" t="s">
        <v>110</v>
      </c>
      <c r="F87" s="316"/>
      <c r="G87" s="316"/>
      <c r="H87" s="31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111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62" t="str">
        <f>E11</f>
        <v>SO 01 a 04 - SO Rodinný dům + elektroinstalace</v>
      </c>
      <c r="F89" s="316"/>
      <c r="G89" s="316"/>
      <c r="H89" s="31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Borová</v>
      </c>
      <c r="G91" s="36"/>
      <c r="H91" s="36"/>
      <c r="I91" s="29" t="s">
        <v>22</v>
      </c>
      <c r="J91" s="66" t="str">
        <f>IF(J14="","",J14)</f>
        <v>16. 3. 2021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24</v>
      </c>
      <c r="D93" s="36"/>
      <c r="E93" s="36"/>
      <c r="F93" s="27" t="str">
        <f>E17</f>
        <v>Obec Borová</v>
      </c>
      <c r="G93" s="36"/>
      <c r="H93" s="36"/>
      <c r="I93" s="29" t="s">
        <v>30</v>
      </c>
      <c r="J93" s="32" t="str">
        <f>E23</f>
        <v>Ing. Miloš Vondřejc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28</v>
      </c>
      <c r="D94" s="36"/>
      <c r="E94" s="36"/>
      <c r="F94" s="27" t="str">
        <f>IF(E20="","",E20)</f>
        <v>Vyplň údaj</v>
      </c>
      <c r="G94" s="36"/>
      <c r="H94" s="36"/>
      <c r="I94" s="29" t="s">
        <v>33</v>
      </c>
      <c r="J94" s="32" t="str">
        <f>E26</f>
        <v>Ing. Miloš Vondřejc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49" t="s">
        <v>114</v>
      </c>
      <c r="D96" s="150"/>
      <c r="E96" s="150"/>
      <c r="F96" s="150"/>
      <c r="G96" s="150"/>
      <c r="H96" s="150"/>
      <c r="I96" s="150"/>
      <c r="J96" s="151" t="s">
        <v>115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52" t="s">
        <v>116</v>
      </c>
      <c r="D98" s="36"/>
      <c r="E98" s="36"/>
      <c r="F98" s="36"/>
      <c r="G98" s="36"/>
      <c r="H98" s="36"/>
      <c r="I98" s="36"/>
      <c r="J98" s="84">
        <f>J151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117</v>
      </c>
    </row>
    <row r="99" spans="1:47" s="9" customFormat="1" ht="24.95" customHeight="1">
      <c r="B99" s="153"/>
      <c r="C99" s="154"/>
      <c r="D99" s="155" t="s">
        <v>118</v>
      </c>
      <c r="E99" s="156"/>
      <c r="F99" s="156"/>
      <c r="G99" s="156"/>
      <c r="H99" s="156"/>
      <c r="I99" s="156"/>
      <c r="J99" s="157">
        <f>J152</f>
        <v>0</v>
      </c>
      <c r="K99" s="154"/>
      <c r="L99" s="158"/>
    </row>
    <row r="100" spans="1:47" s="10" customFormat="1" ht="19.899999999999999" customHeight="1">
      <c r="B100" s="159"/>
      <c r="C100" s="104"/>
      <c r="D100" s="160" t="s">
        <v>119</v>
      </c>
      <c r="E100" s="161"/>
      <c r="F100" s="161"/>
      <c r="G100" s="161"/>
      <c r="H100" s="161"/>
      <c r="I100" s="161"/>
      <c r="J100" s="162">
        <f>J153</f>
        <v>0</v>
      </c>
      <c r="K100" s="104"/>
      <c r="L100" s="163"/>
    </row>
    <row r="101" spans="1:47" s="10" customFormat="1" ht="19.899999999999999" customHeight="1">
      <c r="B101" s="159"/>
      <c r="C101" s="104"/>
      <c r="D101" s="160" t="s">
        <v>120</v>
      </c>
      <c r="E101" s="161"/>
      <c r="F101" s="161"/>
      <c r="G101" s="161"/>
      <c r="H101" s="161"/>
      <c r="I101" s="161"/>
      <c r="J101" s="162">
        <f>J186</f>
        <v>0</v>
      </c>
      <c r="K101" s="104"/>
      <c r="L101" s="163"/>
    </row>
    <row r="102" spans="1:47" s="10" customFormat="1" ht="19.899999999999999" customHeight="1">
      <c r="B102" s="159"/>
      <c r="C102" s="104"/>
      <c r="D102" s="160" t="s">
        <v>121</v>
      </c>
      <c r="E102" s="161"/>
      <c r="F102" s="161"/>
      <c r="G102" s="161"/>
      <c r="H102" s="161"/>
      <c r="I102" s="161"/>
      <c r="J102" s="162">
        <f>J226</f>
        <v>0</v>
      </c>
      <c r="K102" s="104"/>
      <c r="L102" s="163"/>
    </row>
    <row r="103" spans="1:47" s="10" customFormat="1" ht="19.899999999999999" customHeight="1">
      <c r="B103" s="159"/>
      <c r="C103" s="104"/>
      <c r="D103" s="160" t="s">
        <v>122</v>
      </c>
      <c r="E103" s="161"/>
      <c r="F103" s="161"/>
      <c r="G103" s="161"/>
      <c r="H103" s="161"/>
      <c r="I103" s="161"/>
      <c r="J103" s="162">
        <f>J342</f>
        <v>0</v>
      </c>
      <c r="K103" s="104"/>
      <c r="L103" s="163"/>
    </row>
    <row r="104" spans="1:47" s="10" customFormat="1" ht="19.899999999999999" customHeight="1">
      <c r="B104" s="159"/>
      <c r="C104" s="104"/>
      <c r="D104" s="160" t="s">
        <v>123</v>
      </c>
      <c r="E104" s="161"/>
      <c r="F104" s="161"/>
      <c r="G104" s="161"/>
      <c r="H104" s="161"/>
      <c r="I104" s="161"/>
      <c r="J104" s="162">
        <f>J405</f>
        <v>0</v>
      </c>
      <c r="K104" s="104"/>
      <c r="L104" s="163"/>
    </row>
    <row r="105" spans="1:47" s="10" customFormat="1" ht="19.899999999999999" customHeight="1">
      <c r="B105" s="159"/>
      <c r="C105" s="104"/>
      <c r="D105" s="160" t="s">
        <v>124</v>
      </c>
      <c r="E105" s="161"/>
      <c r="F105" s="161"/>
      <c r="G105" s="161"/>
      <c r="H105" s="161"/>
      <c r="I105" s="161"/>
      <c r="J105" s="162">
        <f>J652</f>
        <v>0</v>
      </c>
      <c r="K105" s="104"/>
      <c r="L105" s="163"/>
    </row>
    <row r="106" spans="1:47" s="10" customFormat="1" ht="19.899999999999999" customHeight="1">
      <c r="B106" s="159"/>
      <c r="C106" s="104"/>
      <c r="D106" s="160" t="s">
        <v>125</v>
      </c>
      <c r="E106" s="161"/>
      <c r="F106" s="161"/>
      <c r="G106" s="161"/>
      <c r="H106" s="161"/>
      <c r="I106" s="161"/>
      <c r="J106" s="162">
        <f>J772</f>
        <v>0</v>
      </c>
      <c r="K106" s="104"/>
      <c r="L106" s="163"/>
    </row>
    <row r="107" spans="1:47" s="10" customFormat="1" ht="19.899999999999999" customHeight="1">
      <c r="B107" s="159"/>
      <c r="C107" s="104"/>
      <c r="D107" s="160" t="s">
        <v>126</v>
      </c>
      <c r="E107" s="161"/>
      <c r="F107" s="161"/>
      <c r="G107" s="161"/>
      <c r="H107" s="161"/>
      <c r="I107" s="161"/>
      <c r="J107" s="162">
        <f>J783</f>
        <v>0</v>
      </c>
      <c r="K107" s="104"/>
      <c r="L107" s="163"/>
    </row>
    <row r="108" spans="1:47" s="9" customFormat="1" ht="24.95" customHeight="1">
      <c r="B108" s="153"/>
      <c r="C108" s="154"/>
      <c r="D108" s="155" t="s">
        <v>127</v>
      </c>
      <c r="E108" s="156"/>
      <c r="F108" s="156"/>
      <c r="G108" s="156"/>
      <c r="H108" s="156"/>
      <c r="I108" s="156"/>
      <c r="J108" s="157">
        <f>J786</f>
        <v>0</v>
      </c>
      <c r="K108" s="154"/>
      <c r="L108" s="158"/>
    </row>
    <row r="109" spans="1:47" s="10" customFormat="1" ht="19.899999999999999" customHeight="1">
      <c r="B109" s="159"/>
      <c r="C109" s="104"/>
      <c r="D109" s="160" t="s">
        <v>128</v>
      </c>
      <c r="E109" s="161"/>
      <c r="F109" s="161"/>
      <c r="G109" s="161"/>
      <c r="H109" s="161"/>
      <c r="I109" s="161"/>
      <c r="J109" s="162">
        <f>J787</f>
        <v>0</v>
      </c>
      <c r="K109" s="104"/>
      <c r="L109" s="163"/>
    </row>
    <row r="110" spans="1:47" s="10" customFormat="1" ht="19.899999999999999" customHeight="1">
      <c r="B110" s="159"/>
      <c r="C110" s="104"/>
      <c r="D110" s="160" t="s">
        <v>129</v>
      </c>
      <c r="E110" s="161"/>
      <c r="F110" s="161"/>
      <c r="G110" s="161"/>
      <c r="H110" s="161"/>
      <c r="I110" s="161"/>
      <c r="J110" s="162">
        <f>J820</f>
        <v>0</v>
      </c>
      <c r="K110" s="104"/>
      <c r="L110" s="163"/>
    </row>
    <row r="111" spans="1:47" s="10" customFormat="1" ht="19.899999999999999" customHeight="1">
      <c r="B111" s="159"/>
      <c r="C111" s="104"/>
      <c r="D111" s="160" t="s">
        <v>130</v>
      </c>
      <c r="E111" s="161"/>
      <c r="F111" s="161"/>
      <c r="G111" s="161"/>
      <c r="H111" s="161"/>
      <c r="I111" s="161"/>
      <c r="J111" s="162">
        <f>J872</f>
        <v>0</v>
      </c>
      <c r="K111" s="104"/>
      <c r="L111" s="163"/>
    </row>
    <row r="112" spans="1:47" s="10" customFormat="1" ht="19.899999999999999" customHeight="1">
      <c r="B112" s="159"/>
      <c r="C112" s="104"/>
      <c r="D112" s="160" t="s">
        <v>131</v>
      </c>
      <c r="E112" s="161"/>
      <c r="F112" s="161"/>
      <c r="G112" s="161"/>
      <c r="H112" s="161"/>
      <c r="I112" s="161"/>
      <c r="J112" s="162">
        <f>J951</f>
        <v>0</v>
      </c>
      <c r="K112" s="104"/>
      <c r="L112" s="163"/>
    </row>
    <row r="113" spans="2:12" s="10" customFormat="1" ht="19.899999999999999" customHeight="1">
      <c r="B113" s="159"/>
      <c r="C113" s="104"/>
      <c r="D113" s="160" t="s">
        <v>132</v>
      </c>
      <c r="E113" s="161"/>
      <c r="F113" s="161"/>
      <c r="G113" s="161"/>
      <c r="H113" s="161"/>
      <c r="I113" s="161"/>
      <c r="J113" s="162">
        <f>J1021</f>
        <v>0</v>
      </c>
      <c r="K113" s="104"/>
      <c r="L113" s="163"/>
    </row>
    <row r="114" spans="2:12" s="10" customFormat="1" ht="19.899999999999999" customHeight="1">
      <c r="B114" s="159"/>
      <c r="C114" s="104"/>
      <c r="D114" s="160" t="s">
        <v>133</v>
      </c>
      <c r="E114" s="161"/>
      <c r="F114" s="161"/>
      <c r="G114" s="161"/>
      <c r="H114" s="161"/>
      <c r="I114" s="161"/>
      <c r="J114" s="162">
        <f>J1086</f>
        <v>0</v>
      </c>
      <c r="K114" s="104"/>
      <c r="L114" s="163"/>
    </row>
    <row r="115" spans="2:12" s="10" customFormat="1" ht="19.899999999999999" customHeight="1">
      <c r="B115" s="159"/>
      <c r="C115" s="104"/>
      <c r="D115" s="160" t="s">
        <v>134</v>
      </c>
      <c r="E115" s="161"/>
      <c r="F115" s="161"/>
      <c r="G115" s="161"/>
      <c r="H115" s="161"/>
      <c r="I115" s="161"/>
      <c r="J115" s="162">
        <f>J1142</f>
        <v>0</v>
      </c>
      <c r="K115" s="104"/>
      <c r="L115" s="163"/>
    </row>
    <row r="116" spans="2:12" s="10" customFormat="1" ht="19.899999999999999" customHeight="1">
      <c r="B116" s="159"/>
      <c r="C116" s="104"/>
      <c r="D116" s="160" t="s">
        <v>135</v>
      </c>
      <c r="E116" s="161"/>
      <c r="F116" s="161"/>
      <c r="G116" s="161"/>
      <c r="H116" s="161"/>
      <c r="I116" s="161"/>
      <c r="J116" s="162">
        <f>J1151</f>
        <v>0</v>
      </c>
      <c r="K116" s="104"/>
      <c r="L116" s="163"/>
    </row>
    <row r="117" spans="2:12" s="10" customFormat="1" ht="19.899999999999999" customHeight="1">
      <c r="B117" s="159"/>
      <c r="C117" s="104"/>
      <c r="D117" s="160" t="s">
        <v>136</v>
      </c>
      <c r="E117" s="161"/>
      <c r="F117" s="161"/>
      <c r="G117" s="161"/>
      <c r="H117" s="161"/>
      <c r="I117" s="161"/>
      <c r="J117" s="162">
        <f>J1157</f>
        <v>0</v>
      </c>
      <c r="K117" s="104"/>
      <c r="L117" s="163"/>
    </row>
    <row r="118" spans="2:12" s="10" customFormat="1" ht="19.899999999999999" customHeight="1">
      <c r="B118" s="159"/>
      <c r="C118" s="104"/>
      <c r="D118" s="160" t="s">
        <v>137</v>
      </c>
      <c r="E118" s="161"/>
      <c r="F118" s="161"/>
      <c r="G118" s="161"/>
      <c r="H118" s="161"/>
      <c r="I118" s="161"/>
      <c r="J118" s="162">
        <f>J1512</f>
        <v>0</v>
      </c>
      <c r="K118" s="104"/>
      <c r="L118" s="163"/>
    </row>
    <row r="119" spans="2:12" s="10" customFormat="1" ht="19.899999999999999" customHeight="1">
      <c r="B119" s="159"/>
      <c r="C119" s="104"/>
      <c r="D119" s="160" t="s">
        <v>138</v>
      </c>
      <c r="E119" s="161"/>
      <c r="F119" s="161"/>
      <c r="G119" s="161"/>
      <c r="H119" s="161"/>
      <c r="I119" s="161"/>
      <c r="J119" s="162">
        <f>J1521</f>
        <v>0</v>
      </c>
      <c r="K119" s="104"/>
      <c r="L119" s="163"/>
    </row>
    <row r="120" spans="2:12" s="10" customFormat="1" ht="19.899999999999999" customHeight="1">
      <c r="B120" s="159"/>
      <c r="C120" s="104"/>
      <c r="D120" s="160" t="s">
        <v>139</v>
      </c>
      <c r="E120" s="161"/>
      <c r="F120" s="161"/>
      <c r="G120" s="161"/>
      <c r="H120" s="161"/>
      <c r="I120" s="161"/>
      <c r="J120" s="162">
        <f>J1540</f>
        <v>0</v>
      </c>
      <c r="K120" s="104"/>
      <c r="L120" s="163"/>
    </row>
    <row r="121" spans="2:12" s="10" customFormat="1" ht="19.899999999999999" customHeight="1">
      <c r="B121" s="159"/>
      <c r="C121" s="104"/>
      <c r="D121" s="160" t="s">
        <v>140</v>
      </c>
      <c r="E121" s="161"/>
      <c r="F121" s="161"/>
      <c r="G121" s="161"/>
      <c r="H121" s="161"/>
      <c r="I121" s="161"/>
      <c r="J121" s="162">
        <f>J1587</f>
        <v>0</v>
      </c>
      <c r="K121" s="104"/>
      <c r="L121" s="163"/>
    </row>
    <row r="122" spans="2:12" s="10" customFormat="1" ht="19.899999999999999" customHeight="1">
      <c r="B122" s="159"/>
      <c r="C122" s="104"/>
      <c r="D122" s="160" t="s">
        <v>141</v>
      </c>
      <c r="E122" s="161"/>
      <c r="F122" s="161"/>
      <c r="G122" s="161"/>
      <c r="H122" s="161"/>
      <c r="I122" s="161"/>
      <c r="J122" s="162">
        <f>J1663</f>
        <v>0</v>
      </c>
      <c r="K122" s="104"/>
      <c r="L122" s="163"/>
    </row>
    <row r="123" spans="2:12" s="10" customFormat="1" ht="19.899999999999999" customHeight="1">
      <c r="B123" s="159"/>
      <c r="C123" s="104"/>
      <c r="D123" s="160" t="s">
        <v>142</v>
      </c>
      <c r="E123" s="161"/>
      <c r="F123" s="161"/>
      <c r="G123" s="161"/>
      <c r="H123" s="161"/>
      <c r="I123" s="161"/>
      <c r="J123" s="162">
        <f>J1695</f>
        <v>0</v>
      </c>
      <c r="K123" s="104"/>
      <c r="L123" s="163"/>
    </row>
    <row r="124" spans="2:12" s="10" customFormat="1" ht="19.899999999999999" customHeight="1">
      <c r="B124" s="159"/>
      <c r="C124" s="104"/>
      <c r="D124" s="160" t="s">
        <v>143</v>
      </c>
      <c r="E124" s="161"/>
      <c r="F124" s="161"/>
      <c r="G124" s="161"/>
      <c r="H124" s="161"/>
      <c r="I124" s="161"/>
      <c r="J124" s="162">
        <f>J1772</f>
        <v>0</v>
      </c>
      <c r="K124" s="104"/>
      <c r="L124" s="163"/>
    </row>
    <row r="125" spans="2:12" s="10" customFormat="1" ht="19.899999999999999" customHeight="1">
      <c r="B125" s="159"/>
      <c r="C125" s="104"/>
      <c r="D125" s="160" t="s">
        <v>144</v>
      </c>
      <c r="E125" s="161"/>
      <c r="F125" s="161"/>
      <c r="G125" s="161"/>
      <c r="H125" s="161"/>
      <c r="I125" s="161"/>
      <c r="J125" s="162">
        <f>J1808</f>
        <v>0</v>
      </c>
      <c r="K125" s="104"/>
      <c r="L125" s="163"/>
    </row>
    <row r="126" spans="2:12" s="10" customFormat="1" ht="19.899999999999999" customHeight="1">
      <c r="B126" s="159"/>
      <c r="C126" s="104"/>
      <c r="D126" s="160" t="s">
        <v>145</v>
      </c>
      <c r="E126" s="161"/>
      <c r="F126" s="161"/>
      <c r="G126" s="161"/>
      <c r="H126" s="161"/>
      <c r="I126" s="161"/>
      <c r="J126" s="162">
        <f>J1959</f>
        <v>0</v>
      </c>
      <c r="K126" s="104"/>
      <c r="L126" s="163"/>
    </row>
    <row r="127" spans="2:12" s="10" customFormat="1" ht="19.899999999999999" customHeight="1">
      <c r="B127" s="159"/>
      <c r="C127" s="104"/>
      <c r="D127" s="160" t="s">
        <v>146</v>
      </c>
      <c r="E127" s="161"/>
      <c r="F127" s="161"/>
      <c r="G127" s="161"/>
      <c r="H127" s="161"/>
      <c r="I127" s="161"/>
      <c r="J127" s="162">
        <f>J2100</f>
        <v>0</v>
      </c>
      <c r="K127" s="104"/>
      <c r="L127" s="163"/>
    </row>
    <row r="128" spans="2:12" s="10" customFormat="1" ht="19.899999999999999" customHeight="1">
      <c r="B128" s="159"/>
      <c r="C128" s="104"/>
      <c r="D128" s="160" t="s">
        <v>147</v>
      </c>
      <c r="E128" s="161"/>
      <c r="F128" s="161"/>
      <c r="G128" s="161"/>
      <c r="H128" s="161"/>
      <c r="I128" s="161"/>
      <c r="J128" s="162">
        <f>J2175</f>
        <v>0</v>
      </c>
      <c r="K128" s="104"/>
      <c r="L128" s="163"/>
    </row>
    <row r="129" spans="1:31" s="10" customFormat="1" ht="19.899999999999999" customHeight="1">
      <c r="B129" s="159"/>
      <c r="C129" s="104"/>
      <c r="D129" s="160" t="s">
        <v>148</v>
      </c>
      <c r="E129" s="161"/>
      <c r="F129" s="161"/>
      <c r="G129" s="161"/>
      <c r="H129" s="161"/>
      <c r="I129" s="161"/>
      <c r="J129" s="162">
        <f>J2185</f>
        <v>0</v>
      </c>
      <c r="K129" s="104"/>
      <c r="L129" s="163"/>
    </row>
    <row r="130" spans="1:31" s="2" customFormat="1" ht="21.75" customHeight="1">
      <c r="A130" s="34"/>
      <c r="B130" s="35"/>
      <c r="C130" s="36"/>
      <c r="D130" s="36"/>
      <c r="E130" s="36"/>
      <c r="F130" s="36"/>
      <c r="G130" s="36"/>
      <c r="H130" s="36"/>
      <c r="I130" s="36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31" s="2" customFormat="1" ht="6.95" customHeight="1">
      <c r="A131" s="34"/>
      <c r="B131" s="54"/>
      <c r="C131" s="55"/>
      <c r="D131" s="55"/>
      <c r="E131" s="55"/>
      <c r="F131" s="55"/>
      <c r="G131" s="55"/>
      <c r="H131" s="55"/>
      <c r="I131" s="55"/>
      <c r="J131" s="55"/>
      <c r="K131" s="55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5" spans="1:31" s="2" customFormat="1" ht="6.95" customHeight="1">
      <c r="A135" s="34"/>
      <c r="B135" s="56"/>
      <c r="C135" s="57"/>
      <c r="D135" s="57"/>
      <c r="E135" s="57"/>
      <c r="F135" s="57"/>
      <c r="G135" s="57"/>
      <c r="H135" s="57"/>
      <c r="I135" s="57"/>
      <c r="J135" s="57"/>
      <c r="K135" s="57"/>
      <c r="L135" s="51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pans="1:31" s="2" customFormat="1" ht="24.95" customHeight="1">
      <c r="A136" s="34"/>
      <c r="B136" s="35"/>
      <c r="C136" s="23" t="s">
        <v>149</v>
      </c>
      <c r="D136" s="36"/>
      <c r="E136" s="36"/>
      <c r="F136" s="36"/>
      <c r="G136" s="36"/>
      <c r="H136" s="36"/>
      <c r="I136" s="36"/>
      <c r="J136" s="36"/>
      <c r="K136" s="36"/>
      <c r="L136" s="51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  <row r="137" spans="1:31" s="2" customFormat="1" ht="6.95" customHeight="1">
      <c r="A137" s="34"/>
      <c r="B137" s="35"/>
      <c r="C137" s="36"/>
      <c r="D137" s="36"/>
      <c r="E137" s="36"/>
      <c r="F137" s="36"/>
      <c r="G137" s="36"/>
      <c r="H137" s="36"/>
      <c r="I137" s="36"/>
      <c r="J137" s="36"/>
      <c r="K137" s="36"/>
      <c r="L137" s="51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  <row r="138" spans="1:31" s="2" customFormat="1" ht="12" customHeight="1">
      <c r="A138" s="34"/>
      <c r="B138" s="35"/>
      <c r="C138" s="29" t="s">
        <v>16</v>
      </c>
      <c r="D138" s="36"/>
      <c r="E138" s="36"/>
      <c r="F138" s="36"/>
      <c r="G138" s="36"/>
      <c r="H138" s="36"/>
      <c r="I138" s="36"/>
      <c r="J138" s="36"/>
      <c r="K138" s="36"/>
      <c r="L138" s="51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</row>
    <row r="139" spans="1:31" s="2" customFormat="1" ht="16.5" customHeight="1">
      <c r="A139" s="34"/>
      <c r="B139" s="35"/>
      <c r="C139" s="36"/>
      <c r="D139" s="36"/>
      <c r="E139" s="314" t="str">
        <f>E7</f>
        <v>Stavební úpravy č.p. 45 (RD s 3 byty) - Borová</v>
      </c>
      <c r="F139" s="315"/>
      <c r="G139" s="315"/>
      <c r="H139" s="315"/>
      <c r="I139" s="36"/>
      <c r="J139" s="36"/>
      <c r="K139" s="36"/>
      <c r="L139" s="51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  <row r="140" spans="1:31" s="1" customFormat="1" ht="12" customHeight="1">
      <c r="B140" s="21"/>
      <c r="C140" s="29" t="s">
        <v>109</v>
      </c>
      <c r="D140" s="22"/>
      <c r="E140" s="22"/>
      <c r="F140" s="22"/>
      <c r="G140" s="22"/>
      <c r="H140" s="22"/>
      <c r="I140" s="22"/>
      <c r="J140" s="22"/>
      <c r="K140" s="22"/>
      <c r="L140" s="20"/>
    </row>
    <row r="141" spans="1:31" s="2" customFormat="1" ht="16.5" customHeight="1">
      <c r="A141" s="34"/>
      <c r="B141" s="35"/>
      <c r="C141" s="36"/>
      <c r="D141" s="36"/>
      <c r="E141" s="314" t="s">
        <v>110</v>
      </c>
      <c r="F141" s="316"/>
      <c r="G141" s="316"/>
      <c r="H141" s="316"/>
      <c r="I141" s="36"/>
      <c r="J141" s="36"/>
      <c r="K141" s="36"/>
      <c r="L141" s="51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  <row r="142" spans="1:31" s="2" customFormat="1" ht="12" customHeight="1">
      <c r="A142" s="34"/>
      <c r="B142" s="35"/>
      <c r="C142" s="29" t="s">
        <v>111</v>
      </c>
      <c r="D142" s="36"/>
      <c r="E142" s="36"/>
      <c r="F142" s="36"/>
      <c r="G142" s="36"/>
      <c r="H142" s="36"/>
      <c r="I142" s="36"/>
      <c r="J142" s="36"/>
      <c r="K142" s="36"/>
      <c r="L142" s="51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</row>
    <row r="143" spans="1:31" s="2" customFormat="1" ht="16.5" customHeight="1">
      <c r="A143" s="34"/>
      <c r="B143" s="35"/>
      <c r="C143" s="36"/>
      <c r="D143" s="36"/>
      <c r="E143" s="262" t="str">
        <f>E11</f>
        <v>SO 01 a 04 - SO Rodinný dům + elektroinstalace</v>
      </c>
      <c r="F143" s="316"/>
      <c r="G143" s="316"/>
      <c r="H143" s="316"/>
      <c r="I143" s="36"/>
      <c r="J143" s="36"/>
      <c r="K143" s="36"/>
      <c r="L143" s="51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</row>
    <row r="144" spans="1:31" s="2" customFormat="1" ht="6.95" customHeight="1">
      <c r="A144" s="34"/>
      <c r="B144" s="35"/>
      <c r="C144" s="36"/>
      <c r="D144" s="36"/>
      <c r="E144" s="36"/>
      <c r="F144" s="36"/>
      <c r="G144" s="36"/>
      <c r="H144" s="36"/>
      <c r="I144" s="36"/>
      <c r="J144" s="36"/>
      <c r="K144" s="36"/>
      <c r="L144" s="51"/>
      <c r="S144" s="34"/>
      <c r="T144" s="34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</row>
    <row r="145" spans="1:65" s="2" customFormat="1" ht="12" customHeight="1">
      <c r="A145" s="34"/>
      <c r="B145" s="35"/>
      <c r="C145" s="29" t="s">
        <v>20</v>
      </c>
      <c r="D145" s="36"/>
      <c r="E145" s="36"/>
      <c r="F145" s="27" t="str">
        <f>F14</f>
        <v>Borová</v>
      </c>
      <c r="G145" s="36"/>
      <c r="H145" s="36"/>
      <c r="I145" s="29" t="s">
        <v>22</v>
      </c>
      <c r="J145" s="66" t="str">
        <f>IF(J14="","",J14)</f>
        <v>16. 3. 2021</v>
      </c>
      <c r="K145" s="36"/>
      <c r="L145" s="51"/>
      <c r="S145" s="34"/>
      <c r="T145" s="34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</row>
    <row r="146" spans="1:65" s="2" customFormat="1" ht="6.95" customHeight="1">
      <c r="A146" s="34"/>
      <c r="B146" s="35"/>
      <c r="C146" s="36"/>
      <c r="D146" s="36"/>
      <c r="E146" s="36"/>
      <c r="F146" s="36"/>
      <c r="G146" s="36"/>
      <c r="H146" s="36"/>
      <c r="I146" s="36"/>
      <c r="J146" s="36"/>
      <c r="K146" s="36"/>
      <c r="L146" s="51"/>
      <c r="S146" s="34"/>
      <c r="T146" s="34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</row>
    <row r="147" spans="1:65" s="2" customFormat="1" ht="15.2" customHeight="1">
      <c r="A147" s="34"/>
      <c r="B147" s="35"/>
      <c r="C147" s="29" t="s">
        <v>24</v>
      </c>
      <c r="D147" s="36"/>
      <c r="E147" s="36"/>
      <c r="F147" s="27" t="str">
        <f>E17</f>
        <v>Obec Borová</v>
      </c>
      <c r="G147" s="36"/>
      <c r="H147" s="36"/>
      <c r="I147" s="29" t="s">
        <v>30</v>
      </c>
      <c r="J147" s="32" t="str">
        <f>E23</f>
        <v>Ing. Miloš Vondřejc</v>
      </c>
      <c r="K147" s="36"/>
      <c r="L147" s="51"/>
      <c r="S147" s="34"/>
      <c r="T147" s="34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</row>
    <row r="148" spans="1:65" s="2" customFormat="1" ht="15.2" customHeight="1">
      <c r="A148" s="34"/>
      <c r="B148" s="35"/>
      <c r="C148" s="29" t="s">
        <v>28</v>
      </c>
      <c r="D148" s="36"/>
      <c r="E148" s="36"/>
      <c r="F148" s="27" t="str">
        <f>IF(E20="","",E20)</f>
        <v>Vyplň údaj</v>
      </c>
      <c r="G148" s="36"/>
      <c r="H148" s="36"/>
      <c r="I148" s="29" t="s">
        <v>33</v>
      </c>
      <c r="J148" s="32" t="str">
        <f>E26</f>
        <v>Ing. Miloš Vondřejc</v>
      </c>
      <c r="K148" s="36"/>
      <c r="L148" s="51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</row>
    <row r="149" spans="1:65" s="2" customFormat="1" ht="10.35" customHeight="1">
      <c r="A149" s="34"/>
      <c r="B149" s="35"/>
      <c r="C149" s="36"/>
      <c r="D149" s="36"/>
      <c r="E149" s="36"/>
      <c r="F149" s="36"/>
      <c r="G149" s="36"/>
      <c r="H149" s="36"/>
      <c r="I149" s="36"/>
      <c r="J149" s="36"/>
      <c r="K149" s="36"/>
      <c r="L149" s="51"/>
      <c r="S149" s="34"/>
      <c r="T149" s="34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</row>
    <row r="150" spans="1:65" s="11" customFormat="1" ht="29.25" customHeight="1">
      <c r="A150" s="164"/>
      <c r="B150" s="165"/>
      <c r="C150" s="166" t="s">
        <v>150</v>
      </c>
      <c r="D150" s="167" t="s">
        <v>61</v>
      </c>
      <c r="E150" s="167" t="s">
        <v>57</v>
      </c>
      <c r="F150" s="167" t="s">
        <v>58</v>
      </c>
      <c r="G150" s="167" t="s">
        <v>151</v>
      </c>
      <c r="H150" s="167" t="s">
        <v>152</v>
      </c>
      <c r="I150" s="167" t="s">
        <v>153</v>
      </c>
      <c r="J150" s="167" t="s">
        <v>115</v>
      </c>
      <c r="K150" s="168" t="s">
        <v>154</v>
      </c>
      <c r="L150" s="169"/>
      <c r="M150" s="75" t="s">
        <v>1</v>
      </c>
      <c r="N150" s="76" t="s">
        <v>40</v>
      </c>
      <c r="O150" s="76" t="s">
        <v>155</v>
      </c>
      <c r="P150" s="76" t="s">
        <v>156</v>
      </c>
      <c r="Q150" s="76" t="s">
        <v>157</v>
      </c>
      <c r="R150" s="76" t="s">
        <v>158</v>
      </c>
      <c r="S150" s="76" t="s">
        <v>159</v>
      </c>
      <c r="T150" s="77" t="s">
        <v>160</v>
      </c>
      <c r="U150" s="164"/>
      <c r="V150" s="164"/>
      <c r="W150" s="164"/>
      <c r="X150" s="164"/>
      <c r="Y150" s="164"/>
      <c r="Z150" s="164"/>
      <c r="AA150" s="164"/>
      <c r="AB150" s="164"/>
      <c r="AC150" s="164"/>
      <c r="AD150" s="164"/>
      <c r="AE150" s="164"/>
    </row>
    <row r="151" spans="1:65" s="2" customFormat="1" ht="22.9" customHeight="1">
      <c r="A151" s="34"/>
      <c r="B151" s="35"/>
      <c r="C151" s="82" t="s">
        <v>161</v>
      </c>
      <c r="D151" s="36"/>
      <c r="E151" s="36"/>
      <c r="F151" s="36"/>
      <c r="G151" s="36"/>
      <c r="H151" s="36"/>
      <c r="I151" s="36"/>
      <c r="J151" s="170">
        <f>BK151</f>
        <v>0</v>
      </c>
      <c r="K151" s="36"/>
      <c r="L151" s="39"/>
      <c r="M151" s="78"/>
      <c r="N151" s="171"/>
      <c r="O151" s="79"/>
      <c r="P151" s="172">
        <f>P152+P786</f>
        <v>0</v>
      </c>
      <c r="Q151" s="79"/>
      <c r="R151" s="172">
        <f>R152+R786</f>
        <v>355.44896781</v>
      </c>
      <c r="S151" s="79"/>
      <c r="T151" s="173">
        <f>T152+T786</f>
        <v>524.33212700000001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75</v>
      </c>
      <c r="AU151" s="17" t="s">
        <v>117</v>
      </c>
      <c r="BK151" s="174">
        <f>BK152+BK786</f>
        <v>0</v>
      </c>
    </row>
    <row r="152" spans="1:65" s="12" customFormat="1" ht="25.9" customHeight="1">
      <c r="B152" s="175"/>
      <c r="C152" s="176"/>
      <c r="D152" s="177" t="s">
        <v>75</v>
      </c>
      <c r="E152" s="178" t="s">
        <v>162</v>
      </c>
      <c r="F152" s="178" t="s">
        <v>163</v>
      </c>
      <c r="G152" s="176"/>
      <c r="H152" s="176"/>
      <c r="I152" s="179"/>
      <c r="J152" s="180">
        <f>BK152</f>
        <v>0</v>
      </c>
      <c r="K152" s="176"/>
      <c r="L152" s="181"/>
      <c r="M152" s="182"/>
      <c r="N152" s="183"/>
      <c r="O152" s="183"/>
      <c r="P152" s="184">
        <f>P153+P186+P226+P342+P405+P652+P772+P783</f>
        <v>0</v>
      </c>
      <c r="Q152" s="183"/>
      <c r="R152" s="184">
        <f>R153+R186+R226+R342+R405+R652+R772+R783</f>
        <v>336.18078337999998</v>
      </c>
      <c r="S152" s="183"/>
      <c r="T152" s="185">
        <f>T153+T186+T226+T342+T405+T652+T772+T783</f>
        <v>513.28793800000005</v>
      </c>
      <c r="AR152" s="186" t="s">
        <v>82</v>
      </c>
      <c r="AT152" s="187" t="s">
        <v>75</v>
      </c>
      <c r="AU152" s="187" t="s">
        <v>76</v>
      </c>
      <c r="AY152" s="186" t="s">
        <v>164</v>
      </c>
      <c r="BK152" s="188">
        <f>BK153+BK186+BK226+BK342+BK405+BK652+BK772+BK783</f>
        <v>0</v>
      </c>
    </row>
    <row r="153" spans="1:65" s="12" customFormat="1" ht="22.9" customHeight="1">
      <c r="B153" s="175"/>
      <c r="C153" s="176"/>
      <c r="D153" s="177" t="s">
        <v>75</v>
      </c>
      <c r="E153" s="189" t="s">
        <v>82</v>
      </c>
      <c r="F153" s="189" t="s">
        <v>165</v>
      </c>
      <c r="G153" s="176"/>
      <c r="H153" s="176"/>
      <c r="I153" s="179"/>
      <c r="J153" s="190">
        <f>BK153</f>
        <v>0</v>
      </c>
      <c r="K153" s="176"/>
      <c r="L153" s="181"/>
      <c r="M153" s="182"/>
      <c r="N153" s="183"/>
      <c r="O153" s="183"/>
      <c r="P153" s="184">
        <f>SUM(P154:P185)</f>
        <v>0</v>
      </c>
      <c r="Q153" s="183"/>
      <c r="R153" s="184">
        <f>SUM(R154:R185)</f>
        <v>10.672000000000001</v>
      </c>
      <c r="S153" s="183"/>
      <c r="T153" s="185">
        <f>SUM(T154:T185)</f>
        <v>0</v>
      </c>
      <c r="AR153" s="186" t="s">
        <v>82</v>
      </c>
      <c r="AT153" s="187" t="s">
        <v>75</v>
      </c>
      <c r="AU153" s="187" t="s">
        <v>82</v>
      </c>
      <c r="AY153" s="186" t="s">
        <v>164</v>
      </c>
      <c r="BK153" s="188">
        <f>SUM(BK154:BK185)</f>
        <v>0</v>
      </c>
    </row>
    <row r="154" spans="1:65" s="2" customFormat="1" ht="24.2" customHeight="1">
      <c r="A154" s="34"/>
      <c r="B154" s="35"/>
      <c r="C154" s="191" t="s">
        <v>166</v>
      </c>
      <c r="D154" s="191" t="s">
        <v>167</v>
      </c>
      <c r="E154" s="192" t="s">
        <v>168</v>
      </c>
      <c r="F154" s="193" t="s">
        <v>169</v>
      </c>
      <c r="G154" s="194" t="s">
        <v>170</v>
      </c>
      <c r="H154" s="195">
        <v>23.789000000000001</v>
      </c>
      <c r="I154" s="196"/>
      <c r="J154" s="197">
        <f>ROUND(I154*H154,2)</f>
        <v>0</v>
      </c>
      <c r="K154" s="193" t="s">
        <v>171</v>
      </c>
      <c r="L154" s="39"/>
      <c r="M154" s="198" t="s">
        <v>1</v>
      </c>
      <c r="N154" s="199" t="s">
        <v>42</v>
      </c>
      <c r="O154" s="71"/>
      <c r="P154" s="200">
        <f>O154*H154</f>
        <v>0</v>
      </c>
      <c r="Q154" s="200">
        <v>0</v>
      </c>
      <c r="R154" s="200">
        <f>Q154*H154</f>
        <v>0</v>
      </c>
      <c r="S154" s="200">
        <v>0</v>
      </c>
      <c r="T154" s="201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2" t="s">
        <v>172</v>
      </c>
      <c r="AT154" s="202" t="s">
        <v>167</v>
      </c>
      <c r="AU154" s="202" t="s">
        <v>84</v>
      </c>
      <c r="AY154" s="17" t="s">
        <v>164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17" t="s">
        <v>84</v>
      </c>
      <c r="BK154" s="203">
        <f>ROUND(I154*H154,2)</f>
        <v>0</v>
      </c>
      <c r="BL154" s="17" t="s">
        <v>172</v>
      </c>
      <c r="BM154" s="202" t="s">
        <v>173</v>
      </c>
    </row>
    <row r="155" spans="1:65" s="2" customFormat="1" ht="19.5">
      <c r="A155" s="34"/>
      <c r="B155" s="35"/>
      <c r="C155" s="36"/>
      <c r="D155" s="204" t="s">
        <v>174</v>
      </c>
      <c r="E155" s="36"/>
      <c r="F155" s="205" t="s">
        <v>175</v>
      </c>
      <c r="G155" s="36"/>
      <c r="H155" s="36"/>
      <c r="I155" s="206"/>
      <c r="J155" s="36"/>
      <c r="K155" s="36"/>
      <c r="L155" s="39"/>
      <c r="M155" s="207"/>
      <c r="N155" s="208"/>
      <c r="O155" s="71"/>
      <c r="P155" s="71"/>
      <c r="Q155" s="71"/>
      <c r="R155" s="71"/>
      <c r="S155" s="71"/>
      <c r="T155" s="72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174</v>
      </c>
      <c r="AU155" s="17" t="s">
        <v>84</v>
      </c>
    </row>
    <row r="156" spans="1:65" s="13" customFormat="1" ht="22.5">
      <c r="B156" s="209"/>
      <c r="C156" s="210"/>
      <c r="D156" s="204" t="s">
        <v>176</v>
      </c>
      <c r="E156" s="211" t="s">
        <v>1</v>
      </c>
      <c r="F156" s="212" t="s">
        <v>177</v>
      </c>
      <c r="G156" s="210"/>
      <c r="H156" s="213">
        <v>23.789000000000001</v>
      </c>
      <c r="I156" s="214"/>
      <c r="J156" s="210"/>
      <c r="K156" s="210"/>
      <c r="L156" s="215"/>
      <c r="M156" s="216"/>
      <c r="N156" s="217"/>
      <c r="O156" s="217"/>
      <c r="P156" s="217"/>
      <c r="Q156" s="217"/>
      <c r="R156" s="217"/>
      <c r="S156" s="217"/>
      <c r="T156" s="218"/>
      <c r="AT156" s="219" t="s">
        <v>176</v>
      </c>
      <c r="AU156" s="219" t="s">
        <v>84</v>
      </c>
      <c r="AV156" s="13" t="s">
        <v>84</v>
      </c>
      <c r="AW156" s="13" t="s">
        <v>32</v>
      </c>
      <c r="AX156" s="13" t="s">
        <v>82</v>
      </c>
      <c r="AY156" s="219" t="s">
        <v>164</v>
      </c>
    </row>
    <row r="157" spans="1:65" s="2" customFormat="1" ht="24.2" customHeight="1">
      <c r="A157" s="34"/>
      <c r="B157" s="35"/>
      <c r="C157" s="191" t="s">
        <v>178</v>
      </c>
      <c r="D157" s="191" t="s">
        <v>167</v>
      </c>
      <c r="E157" s="192" t="s">
        <v>179</v>
      </c>
      <c r="F157" s="193" t="s">
        <v>180</v>
      </c>
      <c r="G157" s="194" t="s">
        <v>170</v>
      </c>
      <c r="H157" s="195">
        <v>11.166</v>
      </c>
      <c r="I157" s="196"/>
      <c r="J157" s="197">
        <f>ROUND(I157*H157,2)</f>
        <v>0</v>
      </c>
      <c r="K157" s="193" t="s">
        <v>171</v>
      </c>
      <c r="L157" s="39"/>
      <c r="M157" s="198" t="s">
        <v>1</v>
      </c>
      <c r="N157" s="199" t="s">
        <v>42</v>
      </c>
      <c r="O157" s="71"/>
      <c r="P157" s="200">
        <f>O157*H157</f>
        <v>0</v>
      </c>
      <c r="Q157" s="200">
        <v>0</v>
      </c>
      <c r="R157" s="200">
        <f>Q157*H157</f>
        <v>0</v>
      </c>
      <c r="S157" s="200">
        <v>0</v>
      </c>
      <c r="T157" s="201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2" t="s">
        <v>172</v>
      </c>
      <c r="AT157" s="202" t="s">
        <v>167</v>
      </c>
      <c r="AU157" s="202" t="s">
        <v>84</v>
      </c>
      <c r="AY157" s="17" t="s">
        <v>164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17" t="s">
        <v>84</v>
      </c>
      <c r="BK157" s="203">
        <f>ROUND(I157*H157,2)</f>
        <v>0</v>
      </c>
      <c r="BL157" s="17" t="s">
        <v>172</v>
      </c>
      <c r="BM157" s="202" t="s">
        <v>181</v>
      </c>
    </row>
    <row r="158" spans="1:65" s="2" customFormat="1" ht="19.5">
      <c r="A158" s="34"/>
      <c r="B158" s="35"/>
      <c r="C158" s="36"/>
      <c r="D158" s="204" t="s">
        <v>174</v>
      </c>
      <c r="E158" s="36"/>
      <c r="F158" s="205" t="s">
        <v>182</v>
      </c>
      <c r="G158" s="36"/>
      <c r="H158" s="36"/>
      <c r="I158" s="206"/>
      <c r="J158" s="36"/>
      <c r="K158" s="36"/>
      <c r="L158" s="39"/>
      <c r="M158" s="207"/>
      <c r="N158" s="208"/>
      <c r="O158" s="71"/>
      <c r="P158" s="71"/>
      <c r="Q158" s="71"/>
      <c r="R158" s="71"/>
      <c r="S158" s="71"/>
      <c r="T158" s="72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174</v>
      </c>
      <c r="AU158" s="17" t="s">
        <v>84</v>
      </c>
    </row>
    <row r="159" spans="1:65" s="13" customFormat="1" ht="22.5">
      <c r="B159" s="209"/>
      <c r="C159" s="210"/>
      <c r="D159" s="204" t="s">
        <v>176</v>
      </c>
      <c r="E159" s="211" t="s">
        <v>1</v>
      </c>
      <c r="F159" s="212" t="s">
        <v>183</v>
      </c>
      <c r="G159" s="210"/>
      <c r="H159" s="213">
        <v>5.83</v>
      </c>
      <c r="I159" s="214"/>
      <c r="J159" s="210"/>
      <c r="K159" s="210"/>
      <c r="L159" s="215"/>
      <c r="M159" s="216"/>
      <c r="N159" s="217"/>
      <c r="O159" s="217"/>
      <c r="P159" s="217"/>
      <c r="Q159" s="217"/>
      <c r="R159" s="217"/>
      <c r="S159" s="217"/>
      <c r="T159" s="218"/>
      <c r="AT159" s="219" t="s">
        <v>176</v>
      </c>
      <c r="AU159" s="219" t="s">
        <v>84</v>
      </c>
      <c r="AV159" s="13" t="s">
        <v>84</v>
      </c>
      <c r="AW159" s="13" t="s">
        <v>32</v>
      </c>
      <c r="AX159" s="13" t="s">
        <v>76</v>
      </c>
      <c r="AY159" s="219" t="s">
        <v>164</v>
      </c>
    </row>
    <row r="160" spans="1:65" s="13" customFormat="1" ht="22.5">
      <c r="B160" s="209"/>
      <c r="C160" s="210"/>
      <c r="D160" s="204" t="s">
        <v>176</v>
      </c>
      <c r="E160" s="211" t="s">
        <v>1</v>
      </c>
      <c r="F160" s="212" t="s">
        <v>184</v>
      </c>
      <c r="G160" s="210"/>
      <c r="H160" s="213">
        <v>5.3360000000000003</v>
      </c>
      <c r="I160" s="214"/>
      <c r="J160" s="210"/>
      <c r="K160" s="210"/>
      <c r="L160" s="215"/>
      <c r="M160" s="216"/>
      <c r="N160" s="217"/>
      <c r="O160" s="217"/>
      <c r="P160" s="217"/>
      <c r="Q160" s="217"/>
      <c r="R160" s="217"/>
      <c r="S160" s="217"/>
      <c r="T160" s="218"/>
      <c r="AT160" s="219" t="s">
        <v>176</v>
      </c>
      <c r="AU160" s="219" t="s">
        <v>84</v>
      </c>
      <c r="AV160" s="13" t="s">
        <v>84</v>
      </c>
      <c r="AW160" s="13" t="s">
        <v>32</v>
      </c>
      <c r="AX160" s="13" t="s">
        <v>76</v>
      </c>
      <c r="AY160" s="219" t="s">
        <v>164</v>
      </c>
    </row>
    <row r="161" spans="1:65" s="14" customFormat="1" ht="11.25">
      <c r="B161" s="220"/>
      <c r="C161" s="221"/>
      <c r="D161" s="204" t="s">
        <v>176</v>
      </c>
      <c r="E161" s="222" t="s">
        <v>1</v>
      </c>
      <c r="F161" s="223" t="s">
        <v>185</v>
      </c>
      <c r="G161" s="221"/>
      <c r="H161" s="224">
        <v>11.166</v>
      </c>
      <c r="I161" s="225"/>
      <c r="J161" s="221"/>
      <c r="K161" s="221"/>
      <c r="L161" s="226"/>
      <c r="M161" s="227"/>
      <c r="N161" s="228"/>
      <c r="O161" s="228"/>
      <c r="P161" s="228"/>
      <c r="Q161" s="228"/>
      <c r="R161" s="228"/>
      <c r="S161" s="228"/>
      <c r="T161" s="229"/>
      <c r="AT161" s="230" t="s">
        <v>176</v>
      </c>
      <c r="AU161" s="230" t="s">
        <v>84</v>
      </c>
      <c r="AV161" s="14" t="s">
        <v>172</v>
      </c>
      <c r="AW161" s="14" t="s">
        <v>32</v>
      </c>
      <c r="AX161" s="14" t="s">
        <v>82</v>
      </c>
      <c r="AY161" s="230" t="s">
        <v>164</v>
      </c>
    </row>
    <row r="162" spans="1:65" s="2" customFormat="1" ht="24.2" customHeight="1">
      <c r="A162" s="34"/>
      <c r="B162" s="35"/>
      <c r="C162" s="191" t="s">
        <v>186</v>
      </c>
      <c r="D162" s="191" t="s">
        <v>167</v>
      </c>
      <c r="E162" s="192" t="s">
        <v>187</v>
      </c>
      <c r="F162" s="193" t="s">
        <v>188</v>
      </c>
      <c r="G162" s="194" t="s">
        <v>170</v>
      </c>
      <c r="H162" s="195">
        <v>27.521000000000001</v>
      </c>
      <c r="I162" s="196"/>
      <c r="J162" s="197">
        <f>ROUND(I162*H162,2)</f>
        <v>0</v>
      </c>
      <c r="K162" s="193" t="s">
        <v>171</v>
      </c>
      <c r="L162" s="39"/>
      <c r="M162" s="198" t="s">
        <v>1</v>
      </c>
      <c r="N162" s="199" t="s">
        <v>42</v>
      </c>
      <c r="O162" s="71"/>
      <c r="P162" s="200">
        <f>O162*H162</f>
        <v>0</v>
      </c>
      <c r="Q162" s="200">
        <v>0</v>
      </c>
      <c r="R162" s="200">
        <f>Q162*H162</f>
        <v>0</v>
      </c>
      <c r="S162" s="200">
        <v>0</v>
      </c>
      <c r="T162" s="201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2" t="s">
        <v>172</v>
      </c>
      <c r="AT162" s="202" t="s">
        <v>167</v>
      </c>
      <c r="AU162" s="202" t="s">
        <v>84</v>
      </c>
      <c r="AY162" s="17" t="s">
        <v>164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17" t="s">
        <v>84</v>
      </c>
      <c r="BK162" s="203">
        <f>ROUND(I162*H162,2)</f>
        <v>0</v>
      </c>
      <c r="BL162" s="17" t="s">
        <v>172</v>
      </c>
      <c r="BM162" s="202" t="s">
        <v>189</v>
      </c>
    </row>
    <row r="163" spans="1:65" s="2" customFormat="1" ht="39">
      <c r="A163" s="34"/>
      <c r="B163" s="35"/>
      <c r="C163" s="36"/>
      <c r="D163" s="204" t="s">
        <v>174</v>
      </c>
      <c r="E163" s="36"/>
      <c r="F163" s="205" t="s">
        <v>190</v>
      </c>
      <c r="G163" s="36"/>
      <c r="H163" s="36"/>
      <c r="I163" s="206"/>
      <c r="J163" s="36"/>
      <c r="K163" s="36"/>
      <c r="L163" s="39"/>
      <c r="M163" s="207"/>
      <c r="N163" s="208"/>
      <c r="O163" s="71"/>
      <c r="P163" s="71"/>
      <c r="Q163" s="71"/>
      <c r="R163" s="71"/>
      <c r="S163" s="71"/>
      <c r="T163" s="72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174</v>
      </c>
      <c r="AU163" s="17" t="s">
        <v>84</v>
      </c>
    </row>
    <row r="164" spans="1:65" s="13" customFormat="1" ht="22.5">
      <c r="B164" s="209"/>
      <c r="C164" s="210"/>
      <c r="D164" s="204" t="s">
        <v>176</v>
      </c>
      <c r="E164" s="211" t="s">
        <v>1</v>
      </c>
      <c r="F164" s="212" t="s">
        <v>183</v>
      </c>
      <c r="G164" s="210"/>
      <c r="H164" s="213">
        <v>5.83</v>
      </c>
      <c r="I164" s="214"/>
      <c r="J164" s="210"/>
      <c r="K164" s="210"/>
      <c r="L164" s="215"/>
      <c r="M164" s="216"/>
      <c r="N164" s="217"/>
      <c r="O164" s="217"/>
      <c r="P164" s="217"/>
      <c r="Q164" s="217"/>
      <c r="R164" s="217"/>
      <c r="S164" s="217"/>
      <c r="T164" s="218"/>
      <c r="AT164" s="219" t="s">
        <v>176</v>
      </c>
      <c r="AU164" s="219" t="s">
        <v>84</v>
      </c>
      <c r="AV164" s="13" t="s">
        <v>84</v>
      </c>
      <c r="AW164" s="13" t="s">
        <v>32</v>
      </c>
      <c r="AX164" s="13" t="s">
        <v>76</v>
      </c>
      <c r="AY164" s="219" t="s">
        <v>164</v>
      </c>
    </row>
    <row r="165" spans="1:65" s="13" customFormat="1" ht="22.5">
      <c r="B165" s="209"/>
      <c r="C165" s="210"/>
      <c r="D165" s="204" t="s">
        <v>176</v>
      </c>
      <c r="E165" s="211" t="s">
        <v>1</v>
      </c>
      <c r="F165" s="212" t="s">
        <v>184</v>
      </c>
      <c r="G165" s="210"/>
      <c r="H165" s="213">
        <v>5.3360000000000003</v>
      </c>
      <c r="I165" s="214"/>
      <c r="J165" s="210"/>
      <c r="K165" s="210"/>
      <c r="L165" s="215"/>
      <c r="M165" s="216"/>
      <c r="N165" s="217"/>
      <c r="O165" s="217"/>
      <c r="P165" s="217"/>
      <c r="Q165" s="217"/>
      <c r="R165" s="217"/>
      <c r="S165" s="217"/>
      <c r="T165" s="218"/>
      <c r="AT165" s="219" t="s">
        <v>176</v>
      </c>
      <c r="AU165" s="219" t="s">
        <v>84</v>
      </c>
      <c r="AV165" s="13" t="s">
        <v>84</v>
      </c>
      <c r="AW165" s="13" t="s">
        <v>32</v>
      </c>
      <c r="AX165" s="13" t="s">
        <v>76</v>
      </c>
      <c r="AY165" s="219" t="s">
        <v>164</v>
      </c>
    </row>
    <row r="166" spans="1:65" s="13" customFormat="1" ht="22.5">
      <c r="B166" s="209"/>
      <c r="C166" s="210"/>
      <c r="D166" s="204" t="s">
        <v>176</v>
      </c>
      <c r="E166" s="211" t="s">
        <v>1</v>
      </c>
      <c r="F166" s="212" t="s">
        <v>191</v>
      </c>
      <c r="G166" s="210"/>
      <c r="H166" s="213">
        <v>16.355</v>
      </c>
      <c r="I166" s="214"/>
      <c r="J166" s="210"/>
      <c r="K166" s="210"/>
      <c r="L166" s="215"/>
      <c r="M166" s="216"/>
      <c r="N166" s="217"/>
      <c r="O166" s="217"/>
      <c r="P166" s="217"/>
      <c r="Q166" s="217"/>
      <c r="R166" s="217"/>
      <c r="S166" s="217"/>
      <c r="T166" s="218"/>
      <c r="AT166" s="219" t="s">
        <v>176</v>
      </c>
      <c r="AU166" s="219" t="s">
        <v>84</v>
      </c>
      <c r="AV166" s="13" t="s">
        <v>84</v>
      </c>
      <c r="AW166" s="13" t="s">
        <v>32</v>
      </c>
      <c r="AX166" s="13" t="s">
        <v>76</v>
      </c>
      <c r="AY166" s="219" t="s">
        <v>164</v>
      </c>
    </row>
    <row r="167" spans="1:65" s="14" customFormat="1" ht="11.25">
      <c r="B167" s="220"/>
      <c r="C167" s="221"/>
      <c r="D167" s="204" t="s">
        <v>176</v>
      </c>
      <c r="E167" s="222" t="s">
        <v>1</v>
      </c>
      <c r="F167" s="223" t="s">
        <v>185</v>
      </c>
      <c r="G167" s="221"/>
      <c r="H167" s="224">
        <v>27.521000000000001</v>
      </c>
      <c r="I167" s="225"/>
      <c r="J167" s="221"/>
      <c r="K167" s="221"/>
      <c r="L167" s="226"/>
      <c r="M167" s="227"/>
      <c r="N167" s="228"/>
      <c r="O167" s="228"/>
      <c r="P167" s="228"/>
      <c r="Q167" s="228"/>
      <c r="R167" s="228"/>
      <c r="S167" s="228"/>
      <c r="T167" s="229"/>
      <c r="AT167" s="230" t="s">
        <v>176</v>
      </c>
      <c r="AU167" s="230" t="s">
        <v>84</v>
      </c>
      <c r="AV167" s="14" t="s">
        <v>172</v>
      </c>
      <c r="AW167" s="14" t="s">
        <v>32</v>
      </c>
      <c r="AX167" s="14" t="s">
        <v>82</v>
      </c>
      <c r="AY167" s="230" t="s">
        <v>164</v>
      </c>
    </row>
    <row r="168" spans="1:65" s="2" customFormat="1" ht="37.9" customHeight="1">
      <c r="A168" s="34"/>
      <c r="B168" s="35"/>
      <c r="C168" s="191" t="s">
        <v>192</v>
      </c>
      <c r="D168" s="191" t="s">
        <v>167</v>
      </c>
      <c r="E168" s="192" t="s">
        <v>193</v>
      </c>
      <c r="F168" s="193" t="s">
        <v>194</v>
      </c>
      <c r="G168" s="194" t="s">
        <v>170</v>
      </c>
      <c r="H168" s="195">
        <v>1018.277</v>
      </c>
      <c r="I168" s="196"/>
      <c r="J168" s="197">
        <f>ROUND(I168*H168,2)</f>
        <v>0</v>
      </c>
      <c r="K168" s="193" t="s">
        <v>171</v>
      </c>
      <c r="L168" s="39"/>
      <c r="M168" s="198" t="s">
        <v>1</v>
      </c>
      <c r="N168" s="199" t="s">
        <v>42</v>
      </c>
      <c r="O168" s="71"/>
      <c r="P168" s="200">
        <f>O168*H168</f>
        <v>0</v>
      </c>
      <c r="Q168" s="200">
        <v>0</v>
      </c>
      <c r="R168" s="200">
        <f>Q168*H168</f>
        <v>0</v>
      </c>
      <c r="S168" s="200">
        <v>0</v>
      </c>
      <c r="T168" s="201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2" t="s">
        <v>172</v>
      </c>
      <c r="AT168" s="202" t="s">
        <v>167</v>
      </c>
      <c r="AU168" s="202" t="s">
        <v>84</v>
      </c>
      <c r="AY168" s="17" t="s">
        <v>164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17" t="s">
        <v>84</v>
      </c>
      <c r="BK168" s="203">
        <f>ROUND(I168*H168,2)</f>
        <v>0</v>
      </c>
      <c r="BL168" s="17" t="s">
        <v>172</v>
      </c>
      <c r="BM168" s="202" t="s">
        <v>195</v>
      </c>
    </row>
    <row r="169" spans="1:65" s="2" customFormat="1" ht="39">
      <c r="A169" s="34"/>
      <c r="B169" s="35"/>
      <c r="C169" s="36"/>
      <c r="D169" s="204" t="s">
        <v>174</v>
      </c>
      <c r="E169" s="36"/>
      <c r="F169" s="205" t="s">
        <v>196</v>
      </c>
      <c r="G169" s="36"/>
      <c r="H169" s="36"/>
      <c r="I169" s="206"/>
      <c r="J169" s="36"/>
      <c r="K169" s="36"/>
      <c r="L169" s="39"/>
      <c r="M169" s="207"/>
      <c r="N169" s="208"/>
      <c r="O169" s="71"/>
      <c r="P169" s="71"/>
      <c r="Q169" s="71"/>
      <c r="R169" s="71"/>
      <c r="S169" s="71"/>
      <c r="T169" s="72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174</v>
      </c>
      <c r="AU169" s="17" t="s">
        <v>84</v>
      </c>
    </row>
    <row r="170" spans="1:65" s="13" customFormat="1" ht="11.25">
      <c r="B170" s="209"/>
      <c r="C170" s="210"/>
      <c r="D170" s="204" t="s">
        <v>176</v>
      </c>
      <c r="E170" s="211" t="s">
        <v>1</v>
      </c>
      <c r="F170" s="212" t="s">
        <v>197</v>
      </c>
      <c r="G170" s="210"/>
      <c r="H170" s="213">
        <v>1018.277</v>
      </c>
      <c r="I170" s="214"/>
      <c r="J170" s="210"/>
      <c r="K170" s="210"/>
      <c r="L170" s="215"/>
      <c r="M170" s="216"/>
      <c r="N170" s="217"/>
      <c r="O170" s="217"/>
      <c r="P170" s="217"/>
      <c r="Q170" s="217"/>
      <c r="R170" s="217"/>
      <c r="S170" s="217"/>
      <c r="T170" s="218"/>
      <c r="AT170" s="219" t="s">
        <v>176</v>
      </c>
      <c r="AU170" s="219" t="s">
        <v>84</v>
      </c>
      <c r="AV170" s="13" t="s">
        <v>84</v>
      </c>
      <c r="AW170" s="13" t="s">
        <v>32</v>
      </c>
      <c r="AX170" s="13" t="s">
        <v>82</v>
      </c>
      <c r="AY170" s="219" t="s">
        <v>164</v>
      </c>
    </row>
    <row r="171" spans="1:65" s="2" customFormat="1" ht="14.45" customHeight="1">
      <c r="A171" s="34"/>
      <c r="B171" s="35"/>
      <c r="C171" s="191" t="s">
        <v>198</v>
      </c>
      <c r="D171" s="191" t="s">
        <v>167</v>
      </c>
      <c r="E171" s="192" t="s">
        <v>199</v>
      </c>
      <c r="F171" s="193" t="s">
        <v>200</v>
      </c>
      <c r="G171" s="194" t="s">
        <v>170</v>
      </c>
      <c r="H171" s="195">
        <v>27.521000000000001</v>
      </c>
      <c r="I171" s="196"/>
      <c r="J171" s="197">
        <f>ROUND(I171*H171,2)</f>
        <v>0</v>
      </c>
      <c r="K171" s="193" t="s">
        <v>171</v>
      </c>
      <c r="L171" s="39"/>
      <c r="M171" s="198" t="s">
        <v>1</v>
      </c>
      <c r="N171" s="199" t="s">
        <v>42</v>
      </c>
      <c r="O171" s="71"/>
      <c r="P171" s="200">
        <f>O171*H171</f>
        <v>0</v>
      </c>
      <c r="Q171" s="200">
        <v>0</v>
      </c>
      <c r="R171" s="200">
        <f>Q171*H171</f>
        <v>0</v>
      </c>
      <c r="S171" s="200">
        <v>0</v>
      </c>
      <c r="T171" s="201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2" t="s">
        <v>172</v>
      </c>
      <c r="AT171" s="202" t="s">
        <v>167</v>
      </c>
      <c r="AU171" s="202" t="s">
        <v>84</v>
      </c>
      <c r="AY171" s="17" t="s">
        <v>164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17" t="s">
        <v>84</v>
      </c>
      <c r="BK171" s="203">
        <f>ROUND(I171*H171,2)</f>
        <v>0</v>
      </c>
      <c r="BL171" s="17" t="s">
        <v>172</v>
      </c>
      <c r="BM171" s="202" t="s">
        <v>201</v>
      </c>
    </row>
    <row r="172" spans="1:65" s="2" customFormat="1" ht="11.25">
      <c r="A172" s="34"/>
      <c r="B172" s="35"/>
      <c r="C172" s="36"/>
      <c r="D172" s="204" t="s">
        <v>174</v>
      </c>
      <c r="E172" s="36"/>
      <c r="F172" s="205" t="s">
        <v>202</v>
      </c>
      <c r="G172" s="36"/>
      <c r="H172" s="36"/>
      <c r="I172" s="206"/>
      <c r="J172" s="36"/>
      <c r="K172" s="36"/>
      <c r="L172" s="39"/>
      <c r="M172" s="207"/>
      <c r="N172" s="208"/>
      <c r="O172" s="71"/>
      <c r="P172" s="71"/>
      <c r="Q172" s="71"/>
      <c r="R172" s="71"/>
      <c r="S172" s="71"/>
      <c r="T172" s="72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174</v>
      </c>
      <c r="AU172" s="17" t="s">
        <v>84</v>
      </c>
    </row>
    <row r="173" spans="1:65" s="13" customFormat="1" ht="11.25">
      <c r="B173" s="209"/>
      <c r="C173" s="210"/>
      <c r="D173" s="204" t="s">
        <v>176</v>
      </c>
      <c r="E173" s="211" t="s">
        <v>1</v>
      </c>
      <c r="F173" s="212" t="s">
        <v>203</v>
      </c>
      <c r="G173" s="210"/>
      <c r="H173" s="213">
        <v>27.521000000000001</v>
      </c>
      <c r="I173" s="214"/>
      <c r="J173" s="210"/>
      <c r="K173" s="210"/>
      <c r="L173" s="215"/>
      <c r="M173" s="216"/>
      <c r="N173" s="217"/>
      <c r="O173" s="217"/>
      <c r="P173" s="217"/>
      <c r="Q173" s="217"/>
      <c r="R173" s="217"/>
      <c r="S173" s="217"/>
      <c r="T173" s="218"/>
      <c r="AT173" s="219" t="s">
        <v>176</v>
      </c>
      <c r="AU173" s="219" t="s">
        <v>84</v>
      </c>
      <c r="AV173" s="13" t="s">
        <v>84</v>
      </c>
      <c r="AW173" s="13" t="s">
        <v>32</v>
      </c>
      <c r="AX173" s="13" t="s">
        <v>82</v>
      </c>
      <c r="AY173" s="219" t="s">
        <v>164</v>
      </c>
    </row>
    <row r="174" spans="1:65" s="2" customFormat="1" ht="24.2" customHeight="1">
      <c r="A174" s="34"/>
      <c r="B174" s="35"/>
      <c r="C174" s="191" t="s">
        <v>204</v>
      </c>
      <c r="D174" s="191" t="s">
        <v>167</v>
      </c>
      <c r="E174" s="192" t="s">
        <v>205</v>
      </c>
      <c r="F174" s="193" t="s">
        <v>206</v>
      </c>
      <c r="G174" s="194" t="s">
        <v>207</v>
      </c>
      <c r="H174" s="195">
        <v>46.786000000000001</v>
      </c>
      <c r="I174" s="196"/>
      <c r="J174" s="197">
        <f>ROUND(I174*H174,2)</f>
        <v>0</v>
      </c>
      <c r="K174" s="193" t="s">
        <v>171</v>
      </c>
      <c r="L174" s="39"/>
      <c r="M174" s="198" t="s">
        <v>1</v>
      </c>
      <c r="N174" s="199" t="s">
        <v>42</v>
      </c>
      <c r="O174" s="71"/>
      <c r="P174" s="200">
        <f>O174*H174</f>
        <v>0</v>
      </c>
      <c r="Q174" s="200">
        <v>0</v>
      </c>
      <c r="R174" s="200">
        <f>Q174*H174</f>
        <v>0</v>
      </c>
      <c r="S174" s="200">
        <v>0</v>
      </c>
      <c r="T174" s="201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2" t="s">
        <v>172</v>
      </c>
      <c r="AT174" s="202" t="s">
        <v>167</v>
      </c>
      <c r="AU174" s="202" t="s">
        <v>84</v>
      </c>
      <c r="AY174" s="17" t="s">
        <v>164</v>
      </c>
      <c r="BE174" s="203">
        <f>IF(N174="základní",J174,0)</f>
        <v>0</v>
      </c>
      <c r="BF174" s="203">
        <f>IF(N174="snížená",J174,0)</f>
        <v>0</v>
      </c>
      <c r="BG174" s="203">
        <f>IF(N174="zákl. přenesená",J174,0)</f>
        <v>0</v>
      </c>
      <c r="BH174" s="203">
        <f>IF(N174="sníž. přenesená",J174,0)</f>
        <v>0</v>
      </c>
      <c r="BI174" s="203">
        <f>IF(N174="nulová",J174,0)</f>
        <v>0</v>
      </c>
      <c r="BJ174" s="17" t="s">
        <v>84</v>
      </c>
      <c r="BK174" s="203">
        <f>ROUND(I174*H174,2)</f>
        <v>0</v>
      </c>
      <c r="BL174" s="17" t="s">
        <v>172</v>
      </c>
      <c r="BM174" s="202" t="s">
        <v>208</v>
      </c>
    </row>
    <row r="175" spans="1:65" s="2" customFormat="1" ht="29.25">
      <c r="A175" s="34"/>
      <c r="B175" s="35"/>
      <c r="C175" s="36"/>
      <c r="D175" s="204" t="s">
        <v>174</v>
      </c>
      <c r="E175" s="36"/>
      <c r="F175" s="205" t="s">
        <v>209</v>
      </c>
      <c r="G175" s="36"/>
      <c r="H175" s="36"/>
      <c r="I175" s="206"/>
      <c r="J175" s="36"/>
      <c r="K175" s="36"/>
      <c r="L175" s="39"/>
      <c r="M175" s="207"/>
      <c r="N175" s="208"/>
      <c r="O175" s="71"/>
      <c r="P175" s="71"/>
      <c r="Q175" s="71"/>
      <c r="R175" s="71"/>
      <c r="S175" s="71"/>
      <c r="T175" s="72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174</v>
      </c>
      <c r="AU175" s="17" t="s">
        <v>84</v>
      </c>
    </row>
    <row r="176" spans="1:65" s="13" customFormat="1" ht="11.25">
      <c r="B176" s="209"/>
      <c r="C176" s="210"/>
      <c r="D176" s="204" t="s">
        <v>176</v>
      </c>
      <c r="E176" s="211" t="s">
        <v>1</v>
      </c>
      <c r="F176" s="212" t="s">
        <v>210</v>
      </c>
      <c r="G176" s="210"/>
      <c r="H176" s="213">
        <v>46.786000000000001</v>
      </c>
      <c r="I176" s="214"/>
      <c r="J176" s="210"/>
      <c r="K176" s="210"/>
      <c r="L176" s="215"/>
      <c r="M176" s="216"/>
      <c r="N176" s="217"/>
      <c r="O176" s="217"/>
      <c r="P176" s="217"/>
      <c r="Q176" s="217"/>
      <c r="R176" s="217"/>
      <c r="S176" s="217"/>
      <c r="T176" s="218"/>
      <c r="AT176" s="219" t="s">
        <v>176</v>
      </c>
      <c r="AU176" s="219" t="s">
        <v>84</v>
      </c>
      <c r="AV176" s="13" t="s">
        <v>84</v>
      </c>
      <c r="AW176" s="13" t="s">
        <v>32</v>
      </c>
      <c r="AX176" s="13" t="s">
        <v>82</v>
      </c>
      <c r="AY176" s="219" t="s">
        <v>164</v>
      </c>
    </row>
    <row r="177" spans="1:65" s="2" customFormat="1" ht="24.2" customHeight="1">
      <c r="A177" s="34"/>
      <c r="B177" s="35"/>
      <c r="C177" s="191" t="s">
        <v>211</v>
      </c>
      <c r="D177" s="191" t="s">
        <v>167</v>
      </c>
      <c r="E177" s="192" t="s">
        <v>212</v>
      </c>
      <c r="F177" s="193" t="s">
        <v>213</v>
      </c>
      <c r="G177" s="194" t="s">
        <v>170</v>
      </c>
      <c r="H177" s="195">
        <v>5.3360000000000003</v>
      </c>
      <c r="I177" s="196"/>
      <c r="J177" s="197">
        <f>ROUND(I177*H177,2)</f>
        <v>0</v>
      </c>
      <c r="K177" s="193" t="s">
        <v>171</v>
      </c>
      <c r="L177" s="39"/>
      <c r="M177" s="198" t="s">
        <v>1</v>
      </c>
      <c r="N177" s="199" t="s">
        <v>42</v>
      </c>
      <c r="O177" s="71"/>
      <c r="P177" s="200">
        <f>O177*H177</f>
        <v>0</v>
      </c>
      <c r="Q177" s="200">
        <v>0</v>
      </c>
      <c r="R177" s="200">
        <f>Q177*H177</f>
        <v>0</v>
      </c>
      <c r="S177" s="200">
        <v>0</v>
      </c>
      <c r="T177" s="201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2" t="s">
        <v>172</v>
      </c>
      <c r="AT177" s="202" t="s">
        <v>167</v>
      </c>
      <c r="AU177" s="202" t="s">
        <v>84</v>
      </c>
      <c r="AY177" s="17" t="s">
        <v>164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17" t="s">
        <v>84</v>
      </c>
      <c r="BK177" s="203">
        <f>ROUND(I177*H177,2)</f>
        <v>0</v>
      </c>
      <c r="BL177" s="17" t="s">
        <v>172</v>
      </c>
      <c r="BM177" s="202" t="s">
        <v>214</v>
      </c>
    </row>
    <row r="178" spans="1:65" s="2" customFormat="1" ht="39">
      <c r="A178" s="34"/>
      <c r="B178" s="35"/>
      <c r="C178" s="36"/>
      <c r="D178" s="204" t="s">
        <v>174</v>
      </c>
      <c r="E178" s="36"/>
      <c r="F178" s="205" t="s">
        <v>215</v>
      </c>
      <c r="G178" s="36"/>
      <c r="H178" s="36"/>
      <c r="I178" s="206"/>
      <c r="J178" s="36"/>
      <c r="K178" s="36"/>
      <c r="L178" s="39"/>
      <c r="M178" s="207"/>
      <c r="N178" s="208"/>
      <c r="O178" s="71"/>
      <c r="P178" s="71"/>
      <c r="Q178" s="71"/>
      <c r="R178" s="71"/>
      <c r="S178" s="71"/>
      <c r="T178" s="72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174</v>
      </c>
      <c r="AU178" s="17" t="s">
        <v>84</v>
      </c>
    </row>
    <row r="179" spans="1:65" s="13" customFormat="1" ht="22.5">
      <c r="B179" s="209"/>
      <c r="C179" s="210"/>
      <c r="D179" s="204" t="s">
        <v>176</v>
      </c>
      <c r="E179" s="211" t="s">
        <v>1</v>
      </c>
      <c r="F179" s="212" t="s">
        <v>216</v>
      </c>
      <c r="G179" s="210"/>
      <c r="H179" s="213">
        <v>5.3360000000000003</v>
      </c>
      <c r="I179" s="214"/>
      <c r="J179" s="210"/>
      <c r="K179" s="210"/>
      <c r="L179" s="215"/>
      <c r="M179" s="216"/>
      <c r="N179" s="217"/>
      <c r="O179" s="217"/>
      <c r="P179" s="217"/>
      <c r="Q179" s="217"/>
      <c r="R179" s="217"/>
      <c r="S179" s="217"/>
      <c r="T179" s="218"/>
      <c r="AT179" s="219" t="s">
        <v>176</v>
      </c>
      <c r="AU179" s="219" t="s">
        <v>84</v>
      </c>
      <c r="AV179" s="13" t="s">
        <v>84</v>
      </c>
      <c r="AW179" s="13" t="s">
        <v>32</v>
      </c>
      <c r="AX179" s="13" t="s">
        <v>82</v>
      </c>
      <c r="AY179" s="219" t="s">
        <v>164</v>
      </c>
    </row>
    <row r="180" spans="1:65" s="2" customFormat="1" ht="14.45" customHeight="1">
      <c r="A180" s="34"/>
      <c r="B180" s="35"/>
      <c r="C180" s="231" t="s">
        <v>217</v>
      </c>
      <c r="D180" s="231" t="s">
        <v>218</v>
      </c>
      <c r="E180" s="232" t="s">
        <v>219</v>
      </c>
      <c r="F180" s="233" t="s">
        <v>220</v>
      </c>
      <c r="G180" s="234" t="s">
        <v>207</v>
      </c>
      <c r="H180" s="235">
        <v>10.672000000000001</v>
      </c>
      <c r="I180" s="236"/>
      <c r="J180" s="237">
        <f>ROUND(I180*H180,2)</f>
        <v>0</v>
      </c>
      <c r="K180" s="233" t="s">
        <v>171</v>
      </c>
      <c r="L180" s="238"/>
      <c r="M180" s="239" t="s">
        <v>1</v>
      </c>
      <c r="N180" s="240" t="s">
        <v>42</v>
      </c>
      <c r="O180" s="71"/>
      <c r="P180" s="200">
        <f>O180*H180</f>
        <v>0</v>
      </c>
      <c r="Q180" s="200">
        <v>1</v>
      </c>
      <c r="R180" s="200">
        <f>Q180*H180</f>
        <v>10.672000000000001</v>
      </c>
      <c r="S180" s="200">
        <v>0</v>
      </c>
      <c r="T180" s="201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2" t="s">
        <v>221</v>
      </c>
      <c r="AT180" s="202" t="s">
        <v>218</v>
      </c>
      <c r="AU180" s="202" t="s">
        <v>84</v>
      </c>
      <c r="AY180" s="17" t="s">
        <v>164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17" t="s">
        <v>84</v>
      </c>
      <c r="BK180" s="203">
        <f>ROUND(I180*H180,2)</f>
        <v>0</v>
      </c>
      <c r="BL180" s="17" t="s">
        <v>172</v>
      </c>
      <c r="BM180" s="202" t="s">
        <v>222</v>
      </c>
    </row>
    <row r="181" spans="1:65" s="2" customFormat="1" ht="11.25">
      <c r="A181" s="34"/>
      <c r="B181" s="35"/>
      <c r="C181" s="36"/>
      <c r="D181" s="204" t="s">
        <v>174</v>
      </c>
      <c r="E181" s="36"/>
      <c r="F181" s="205" t="s">
        <v>220</v>
      </c>
      <c r="G181" s="36"/>
      <c r="H181" s="36"/>
      <c r="I181" s="206"/>
      <c r="J181" s="36"/>
      <c r="K181" s="36"/>
      <c r="L181" s="39"/>
      <c r="M181" s="207"/>
      <c r="N181" s="208"/>
      <c r="O181" s="71"/>
      <c r="P181" s="71"/>
      <c r="Q181" s="71"/>
      <c r="R181" s="71"/>
      <c r="S181" s="71"/>
      <c r="T181" s="72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174</v>
      </c>
      <c r="AU181" s="17" t="s">
        <v>84</v>
      </c>
    </row>
    <row r="182" spans="1:65" s="13" customFormat="1" ht="11.25">
      <c r="B182" s="209"/>
      <c r="C182" s="210"/>
      <c r="D182" s="204" t="s">
        <v>176</v>
      </c>
      <c r="E182" s="210"/>
      <c r="F182" s="212" t="s">
        <v>223</v>
      </c>
      <c r="G182" s="210"/>
      <c r="H182" s="213">
        <v>10.672000000000001</v>
      </c>
      <c r="I182" s="214"/>
      <c r="J182" s="210"/>
      <c r="K182" s="210"/>
      <c r="L182" s="215"/>
      <c r="M182" s="216"/>
      <c r="N182" s="217"/>
      <c r="O182" s="217"/>
      <c r="P182" s="217"/>
      <c r="Q182" s="217"/>
      <c r="R182" s="217"/>
      <c r="S182" s="217"/>
      <c r="T182" s="218"/>
      <c r="AT182" s="219" t="s">
        <v>176</v>
      </c>
      <c r="AU182" s="219" t="s">
        <v>84</v>
      </c>
      <c r="AV182" s="13" t="s">
        <v>84</v>
      </c>
      <c r="AW182" s="13" t="s">
        <v>4</v>
      </c>
      <c r="AX182" s="13" t="s">
        <v>82</v>
      </c>
      <c r="AY182" s="219" t="s">
        <v>164</v>
      </c>
    </row>
    <row r="183" spans="1:65" s="2" customFormat="1" ht="24.2" customHeight="1">
      <c r="A183" s="34"/>
      <c r="B183" s="35"/>
      <c r="C183" s="191" t="s">
        <v>224</v>
      </c>
      <c r="D183" s="191" t="s">
        <v>167</v>
      </c>
      <c r="E183" s="192" t="s">
        <v>225</v>
      </c>
      <c r="F183" s="193" t="s">
        <v>226</v>
      </c>
      <c r="G183" s="194" t="s">
        <v>170</v>
      </c>
      <c r="H183" s="195">
        <v>7.4340000000000002</v>
      </c>
      <c r="I183" s="196"/>
      <c r="J183" s="197">
        <f>ROUND(I183*H183,2)</f>
        <v>0</v>
      </c>
      <c r="K183" s="193" t="s">
        <v>171</v>
      </c>
      <c r="L183" s="39"/>
      <c r="M183" s="198" t="s">
        <v>1</v>
      </c>
      <c r="N183" s="199" t="s">
        <v>42</v>
      </c>
      <c r="O183" s="71"/>
      <c r="P183" s="200">
        <f>O183*H183</f>
        <v>0</v>
      </c>
      <c r="Q183" s="200">
        <v>0</v>
      </c>
      <c r="R183" s="200">
        <f>Q183*H183</f>
        <v>0</v>
      </c>
      <c r="S183" s="200">
        <v>0</v>
      </c>
      <c r="T183" s="201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2" t="s">
        <v>172</v>
      </c>
      <c r="AT183" s="202" t="s">
        <v>167</v>
      </c>
      <c r="AU183" s="202" t="s">
        <v>84</v>
      </c>
      <c r="AY183" s="17" t="s">
        <v>164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17" t="s">
        <v>84</v>
      </c>
      <c r="BK183" s="203">
        <f>ROUND(I183*H183,2)</f>
        <v>0</v>
      </c>
      <c r="BL183" s="17" t="s">
        <v>172</v>
      </c>
      <c r="BM183" s="202" t="s">
        <v>227</v>
      </c>
    </row>
    <row r="184" spans="1:65" s="2" customFormat="1" ht="39">
      <c r="A184" s="34"/>
      <c r="B184" s="35"/>
      <c r="C184" s="36"/>
      <c r="D184" s="204" t="s">
        <v>174</v>
      </c>
      <c r="E184" s="36"/>
      <c r="F184" s="205" t="s">
        <v>228</v>
      </c>
      <c r="G184" s="36"/>
      <c r="H184" s="36"/>
      <c r="I184" s="206"/>
      <c r="J184" s="36"/>
      <c r="K184" s="36"/>
      <c r="L184" s="39"/>
      <c r="M184" s="207"/>
      <c r="N184" s="208"/>
      <c r="O184" s="71"/>
      <c r="P184" s="71"/>
      <c r="Q184" s="71"/>
      <c r="R184" s="71"/>
      <c r="S184" s="71"/>
      <c r="T184" s="72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174</v>
      </c>
      <c r="AU184" s="17" t="s">
        <v>84</v>
      </c>
    </row>
    <row r="185" spans="1:65" s="13" customFormat="1" ht="22.5">
      <c r="B185" s="209"/>
      <c r="C185" s="210"/>
      <c r="D185" s="204" t="s">
        <v>176</v>
      </c>
      <c r="E185" s="211" t="s">
        <v>1</v>
      </c>
      <c r="F185" s="212" t="s">
        <v>229</v>
      </c>
      <c r="G185" s="210"/>
      <c r="H185" s="213">
        <v>7.4340000000000002</v>
      </c>
      <c r="I185" s="214"/>
      <c r="J185" s="210"/>
      <c r="K185" s="210"/>
      <c r="L185" s="215"/>
      <c r="M185" s="216"/>
      <c r="N185" s="217"/>
      <c r="O185" s="217"/>
      <c r="P185" s="217"/>
      <c r="Q185" s="217"/>
      <c r="R185" s="217"/>
      <c r="S185" s="217"/>
      <c r="T185" s="218"/>
      <c r="AT185" s="219" t="s">
        <v>176</v>
      </c>
      <c r="AU185" s="219" t="s">
        <v>84</v>
      </c>
      <c r="AV185" s="13" t="s">
        <v>84</v>
      </c>
      <c r="AW185" s="13" t="s">
        <v>32</v>
      </c>
      <c r="AX185" s="13" t="s">
        <v>82</v>
      </c>
      <c r="AY185" s="219" t="s">
        <v>164</v>
      </c>
    </row>
    <row r="186" spans="1:65" s="12" customFormat="1" ht="22.9" customHeight="1">
      <c r="B186" s="175"/>
      <c r="C186" s="176"/>
      <c r="D186" s="177" t="s">
        <v>75</v>
      </c>
      <c r="E186" s="189" t="s">
        <v>84</v>
      </c>
      <c r="F186" s="189" t="s">
        <v>230</v>
      </c>
      <c r="G186" s="176"/>
      <c r="H186" s="176"/>
      <c r="I186" s="179"/>
      <c r="J186" s="190">
        <f>BK186</f>
        <v>0</v>
      </c>
      <c r="K186" s="176"/>
      <c r="L186" s="181"/>
      <c r="M186" s="182"/>
      <c r="N186" s="183"/>
      <c r="O186" s="183"/>
      <c r="P186" s="184">
        <f>SUM(P187:P225)</f>
        <v>0</v>
      </c>
      <c r="Q186" s="183"/>
      <c r="R186" s="184">
        <f>SUM(R187:R225)</f>
        <v>162.34402796000001</v>
      </c>
      <c r="S186" s="183"/>
      <c r="T186" s="185">
        <f>SUM(T187:T225)</f>
        <v>0</v>
      </c>
      <c r="AR186" s="186" t="s">
        <v>82</v>
      </c>
      <c r="AT186" s="187" t="s">
        <v>75</v>
      </c>
      <c r="AU186" s="187" t="s">
        <v>82</v>
      </c>
      <c r="AY186" s="186" t="s">
        <v>164</v>
      </c>
      <c r="BK186" s="188">
        <f>SUM(BK187:BK225)</f>
        <v>0</v>
      </c>
    </row>
    <row r="187" spans="1:65" s="2" customFormat="1" ht="14.45" customHeight="1">
      <c r="A187" s="34"/>
      <c r="B187" s="35"/>
      <c r="C187" s="191" t="s">
        <v>231</v>
      </c>
      <c r="D187" s="191" t="s">
        <v>167</v>
      </c>
      <c r="E187" s="192" t="s">
        <v>232</v>
      </c>
      <c r="F187" s="193" t="s">
        <v>233</v>
      </c>
      <c r="G187" s="194" t="s">
        <v>170</v>
      </c>
      <c r="H187" s="195">
        <v>2.8079999999999998</v>
      </c>
      <c r="I187" s="196"/>
      <c r="J187" s="197">
        <f>ROUND(I187*H187,2)</f>
        <v>0</v>
      </c>
      <c r="K187" s="193" t="s">
        <v>171</v>
      </c>
      <c r="L187" s="39"/>
      <c r="M187" s="198" t="s">
        <v>1</v>
      </c>
      <c r="N187" s="199" t="s">
        <v>42</v>
      </c>
      <c r="O187" s="71"/>
      <c r="P187" s="200">
        <f>O187*H187</f>
        <v>0</v>
      </c>
      <c r="Q187" s="200">
        <v>2.2563399999999998</v>
      </c>
      <c r="R187" s="200">
        <f>Q187*H187</f>
        <v>6.3358027199999993</v>
      </c>
      <c r="S187" s="200">
        <v>0</v>
      </c>
      <c r="T187" s="201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2" t="s">
        <v>172</v>
      </c>
      <c r="AT187" s="202" t="s">
        <v>167</v>
      </c>
      <c r="AU187" s="202" t="s">
        <v>84</v>
      </c>
      <c r="AY187" s="17" t="s">
        <v>164</v>
      </c>
      <c r="BE187" s="203">
        <f>IF(N187="základní",J187,0)</f>
        <v>0</v>
      </c>
      <c r="BF187" s="203">
        <f>IF(N187="snížená",J187,0)</f>
        <v>0</v>
      </c>
      <c r="BG187" s="203">
        <f>IF(N187="zákl. přenesená",J187,0)</f>
        <v>0</v>
      </c>
      <c r="BH187" s="203">
        <f>IF(N187="sníž. přenesená",J187,0)</f>
        <v>0</v>
      </c>
      <c r="BI187" s="203">
        <f>IF(N187="nulová",J187,0)</f>
        <v>0</v>
      </c>
      <c r="BJ187" s="17" t="s">
        <v>84</v>
      </c>
      <c r="BK187" s="203">
        <f>ROUND(I187*H187,2)</f>
        <v>0</v>
      </c>
      <c r="BL187" s="17" t="s">
        <v>172</v>
      </c>
      <c r="BM187" s="202" t="s">
        <v>234</v>
      </c>
    </row>
    <row r="188" spans="1:65" s="2" customFormat="1" ht="11.25">
      <c r="A188" s="34"/>
      <c r="B188" s="35"/>
      <c r="C188" s="36"/>
      <c r="D188" s="204" t="s">
        <v>174</v>
      </c>
      <c r="E188" s="36"/>
      <c r="F188" s="205" t="s">
        <v>233</v>
      </c>
      <c r="G188" s="36"/>
      <c r="H188" s="36"/>
      <c r="I188" s="206"/>
      <c r="J188" s="36"/>
      <c r="K188" s="36"/>
      <c r="L188" s="39"/>
      <c r="M188" s="207"/>
      <c r="N188" s="208"/>
      <c r="O188" s="71"/>
      <c r="P188" s="71"/>
      <c r="Q188" s="71"/>
      <c r="R188" s="71"/>
      <c r="S188" s="71"/>
      <c r="T188" s="72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174</v>
      </c>
      <c r="AU188" s="17" t="s">
        <v>84</v>
      </c>
    </row>
    <row r="189" spans="1:65" s="13" customFormat="1" ht="11.25">
      <c r="B189" s="209"/>
      <c r="C189" s="210"/>
      <c r="D189" s="204" t="s">
        <v>176</v>
      </c>
      <c r="E189" s="211" t="s">
        <v>1</v>
      </c>
      <c r="F189" s="212" t="s">
        <v>235</v>
      </c>
      <c r="G189" s="210"/>
      <c r="H189" s="213">
        <v>2.8079999999999998</v>
      </c>
      <c r="I189" s="214"/>
      <c r="J189" s="210"/>
      <c r="K189" s="210"/>
      <c r="L189" s="215"/>
      <c r="M189" s="216"/>
      <c r="N189" s="217"/>
      <c r="O189" s="217"/>
      <c r="P189" s="217"/>
      <c r="Q189" s="217"/>
      <c r="R189" s="217"/>
      <c r="S189" s="217"/>
      <c r="T189" s="218"/>
      <c r="AT189" s="219" t="s">
        <v>176</v>
      </c>
      <c r="AU189" s="219" t="s">
        <v>84</v>
      </c>
      <c r="AV189" s="13" t="s">
        <v>84</v>
      </c>
      <c r="AW189" s="13" t="s">
        <v>32</v>
      </c>
      <c r="AX189" s="13" t="s">
        <v>82</v>
      </c>
      <c r="AY189" s="219" t="s">
        <v>164</v>
      </c>
    </row>
    <row r="190" spans="1:65" s="2" customFormat="1" ht="14.45" customHeight="1">
      <c r="A190" s="34"/>
      <c r="B190" s="35"/>
      <c r="C190" s="191" t="s">
        <v>236</v>
      </c>
      <c r="D190" s="191" t="s">
        <v>167</v>
      </c>
      <c r="E190" s="192" t="s">
        <v>237</v>
      </c>
      <c r="F190" s="193" t="s">
        <v>238</v>
      </c>
      <c r="G190" s="194" t="s">
        <v>170</v>
      </c>
      <c r="H190" s="195">
        <v>4.68</v>
      </c>
      <c r="I190" s="196"/>
      <c r="J190" s="197">
        <f>ROUND(I190*H190,2)</f>
        <v>0</v>
      </c>
      <c r="K190" s="193" t="s">
        <v>171</v>
      </c>
      <c r="L190" s="39"/>
      <c r="M190" s="198" t="s">
        <v>1</v>
      </c>
      <c r="N190" s="199" t="s">
        <v>42</v>
      </c>
      <c r="O190" s="71"/>
      <c r="P190" s="200">
        <f>O190*H190</f>
        <v>0</v>
      </c>
      <c r="Q190" s="200">
        <v>1.63</v>
      </c>
      <c r="R190" s="200">
        <f>Q190*H190</f>
        <v>7.6283999999999992</v>
      </c>
      <c r="S190" s="200">
        <v>0</v>
      </c>
      <c r="T190" s="201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2" t="s">
        <v>172</v>
      </c>
      <c r="AT190" s="202" t="s">
        <v>167</v>
      </c>
      <c r="AU190" s="202" t="s">
        <v>84</v>
      </c>
      <c r="AY190" s="17" t="s">
        <v>164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17" t="s">
        <v>84</v>
      </c>
      <c r="BK190" s="203">
        <f>ROUND(I190*H190,2)</f>
        <v>0</v>
      </c>
      <c r="BL190" s="17" t="s">
        <v>172</v>
      </c>
      <c r="BM190" s="202" t="s">
        <v>239</v>
      </c>
    </row>
    <row r="191" spans="1:65" s="2" customFormat="1" ht="11.25">
      <c r="A191" s="34"/>
      <c r="B191" s="35"/>
      <c r="C191" s="36"/>
      <c r="D191" s="204" t="s">
        <v>174</v>
      </c>
      <c r="E191" s="36"/>
      <c r="F191" s="205" t="s">
        <v>238</v>
      </c>
      <c r="G191" s="36"/>
      <c r="H191" s="36"/>
      <c r="I191" s="206"/>
      <c r="J191" s="36"/>
      <c r="K191" s="36"/>
      <c r="L191" s="39"/>
      <c r="M191" s="207"/>
      <c r="N191" s="208"/>
      <c r="O191" s="71"/>
      <c r="P191" s="71"/>
      <c r="Q191" s="71"/>
      <c r="R191" s="71"/>
      <c r="S191" s="71"/>
      <c r="T191" s="72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174</v>
      </c>
      <c r="AU191" s="17" t="s">
        <v>84</v>
      </c>
    </row>
    <row r="192" spans="1:65" s="13" customFormat="1" ht="11.25">
      <c r="B192" s="209"/>
      <c r="C192" s="210"/>
      <c r="D192" s="204" t="s">
        <v>176</v>
      </c>
      <c r="E192" s="211" t="s">
        <v>1</v>
      </c>
      <c r="F192" s="212" t="s">
        <v>240</v>
      </c>
      <c r="G192" s="210"/>
      <c r="H192" s="213">
        <v>4.68</v>
      </c>
      <c r="I192" s="214"/>
      <c r="J192" s="210"/>
      <c r="K192" s="210"/>
      <c r="L192" s="215"/>
      <c r="M192" s="216"/>
      <c r="N192" s="217"/>
      <c r="O192" s="217"/>
      <c r="P192" s="217"/>
      <c r="Q192" s="217"/>
      <c r="R192" s="217"/>
      <c r="S192" s="217"/>
      <c r="T192" s="218"/>
      <c r="AT192" s="219" t="s">
        <v>176</v>
      </c>
      <c r="AU192" s="219" t="s">
        <v>84</v>
      </c>
      <c r="AV192" s="13" t="s">
        <v>84</v>
      </c>
      <c r="AW192" s="13" t="s">
        <v>32</v>
      </c>
      <c r="AX192" s="13" t="s">
        <v>82</v>
      </c>
      <c r="AY192" s="219" t="s">
        <v>164</v>
      </c>
    </row>
    <row r="193" spans="1:65" s="2" customFormat="1" ht="24.2" customHeight="1">
      <c r="A193" s="34"/>
      <c r="B193" s="35"/>
      <c r="C193" s="191" t="s">
        <v>241</v>
      </c>
      <c r="D193" s="191" t="s">
        <v>167</v>
      </c>
      <c r="E193" s="192" t="s">
        <v>242</v>
      </c>
      <c r="F193" s="193" t="s">
        <v>243</v>
      </c>
      <c r="G193" s="194" t="s">
        <v>244</v>
      </c>
      <c r="H193" s="195">
        <v>77.599999999999994</v>
      </c>
      <c r="I193" s="196"/>
      <c r="J193" s="197">
        <f>ROUND(I193*H193,2)</f>
        <v>0</v>
      </c>
      <c r="K193" s="193" t="s">
        <v>171</v>
      </c>
      <c r="L193" s="39"/>
      <c r="M193" s="198" t="s">
        <v>1</v>
      </c>
      <c r="N193" s="199" t="s">
        <v>42</v>
      </c>
      <c r="O193" s="71"/>
      <c r="P193" s="200">
        <f>O193*H193</f>
        <v>0</v>
      </c>
      <c r="Q193" s="200">
        <v>4.8999999999999998E-4</v>
      </c>
      <c r="R193" s="200">
        <f>Q193*H193</f>
        <v>3.8023999999999995E-2</v>
      </c>
      <c r="S193" s="200">
        <v>0</v>
      </c>
      <c r="T193" s="201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2" t="s">
        <v>172</v>
      </c>
      <c r="AT193" s="202" t="s">
        <v>167</v>
      </c>
      <c r="AU193" s="202" t="s">
        <v>84</v>
      </c>
      <c r="AY193" s="17" t="s">
        <v>164</v>
      </c>
      <c r="BE193" s="203">
        <f>IF(N193="základní",J193,0)</f>
        <v>0</v>
      </c>
      <c r="BF193" s="203">
        <f>IF(N193="snížená",J193,0)</f>
        <v>0</v>
      </c>
      <c r="BG193" s="203">
        <f>IF(N193="zákl. přenesená",J193,0)</f>
        <v>0</v>
      </c>
      <c r="BH193" s="203">
        <f>IF(N193="sníž. přenesená",J193,0)</f>
        <v>0</v>
      </c>
      <c r="BI193" s="203">
        <f>IF(N193="nulová",J193,0)</f>
        <v>0</v>
      </c>
      <c r="BJ193" s="17" t="s">
        <v>84</v>
      </c>
      <c r="BK193" s="203">
        <f>ROUND(I193*H193,2)</f>
        <v>0</v>
      </c>
      <c r="BL193" s="17" t="s">
        <v>172</v>
      </c>
      <c r="BM193" s="202" t="s">
        <v>245</v>
      </c>
    </row>
    <row r="194" spans="1:65" s="2" customFormat="1" ht="19.5">
      <c r="A194" s="34"/>
      <c r="B194" s="35"/>
      <c r="C194" s="36"/>
      <c r="D194" s="204" t="s">
        <v>174</v>
      </c>
      <c r="E194" s="36"/>
      <c r="F194" s="205" t="s">
        <v>246</v>
      </c>
      <c r="G194" s="36"/>
      <c r="H194" s="36"/>
      <c r="I194" s="206"/>
      <c r="J194" s="36"/>
      <c r="K194" s="36"/>
      <c r="L194" s="39"/>
      <c r="M194" s="207"/>
      <c r="N194" s="208"/>
      <c r="O194" s="71"/>
      <c r="P194" s="71"/>
      <c r="Q194" s="71"/>
      <c r="R194" s="71"/>
      <c r="S194" s="71"/>
      <c r="T194" s="72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174</v>
      </c>
      <c r="AU194" s="17" t="s">
        <v>84</v>
      </c>
    </row>
    <row r="195" spans="1:65" s="13" customFormat="1" ht="11.25">
      <c r="B195" s="209"/>
      <c r="C195" s="210"/>
      <c r="D195" s="204" t="s">
        <v>176</v>
      </c>
      <c r="E195" s="211" t="s">
        <v>1</v>
      </c>
      <c r="F195" s="212" t="s">
        <v>247</v>
      </c>
      <c r="G195" s="210"/>
      <c r="H195" s="213">
        <v>25</v>
      </c>
      <c r="I195" s="214"/>
      <c r="J195" s="210"/>
      <c r="K195" s="210"/>
      <c r="L195" s="215"/>
      <c r="M195" s="216"/>
      <c r="N195" s="217"/>
      <c r="O195" s="217"/>
      <c r="P195" s="217"/>
      <c r="Q195" s="217"/>
      <c r="R195" s="217"/>
      <c r="S195" s="217"/>
      <c r="T195" s="218"/>
      <c r="AT195" s="219" t="s">
        <v>176</v>
      </c>
      <c r="AU195" s="219" t="s">
        <v>84</v>
      </c>
      <c r="AV195" s="13" t="s">
        <v>84</v>
      </c>
      <c r="AW195" s="13" t="s">
        <v>32</v>
      </c>
      <c r="AX195" s="13" t="s">
        <v>76</v>
      </c>
      <c r="AY195" s="219" t="s">
        <v>164</v>
      </c>
    </row>
    <row r="196" spans="1:65" s="13" customFormat="1" ht="11.25">
      <c r="B196" s="209"/>
      <c r="C196" s="210"/>
      <c r="D196" s="204" t="s">
        <v>176</v>
      </c>
      <c r="E196" s="211" t="s">
        <v>1</v>
      </c>
      <c r="F196" s="212" t="s">
        <v>248</v>
      </c>
      <c r="G196" s="210"/>
      <c r="H196" s="213">
        <v>52.6</v>
      </c>
      <c r="I196" s="214"/>
      <c r="J196" s="210"/>
      <c r="K196" s="210"/>
      <c r="L196" s="215"/>
      <c r="M196" s="216"/>
      <c r="N196" s="217"/>
      <c r="O196" s="217"/>
      <c r="P196" s="217"/>
      <c r="Q196" s="217"/>
      <c r="R196" s="217"/>
      <c r="S196" s="217"/>
      <c r="T196" s="218"/>
      <c r="AT196" s="219" t="s">
        <v>176</v>
      </c>
      <c r="AU196" s="219" t="s">
        <v>84</v>
      </c>
      <c r="AV196" s="13" t="s">
        <v>84</v>
      </c>
      <c r="AW196" s="13" t="s">
        <v>32</v>
      </c>
      <c r="AX196" s="13" t="s">
        <v>76</v>
      </c>
      <c r="AY196" s="219" t="s">
        <v>164</v>
      </c>
    </row>
    <row r="197" spans="1:65" s="14" customFormat="1" ht="11.25">
      <c r="B197" s="220"/>
      <c r="C197" s="221"/>
      <c r="D197" s="204" t="s">
        <v>176</v>
      </c>
      <c r="E197" s="222" t="s">
        <v>1</v>
      </c>
      <c r="F197" s="223" t="s">
        <v>185</v>
      </c>
      <c r="G197" s="221"/>
      <c r="H197" s="224">
        <v>77.599999999999994</v>
      </c>
      <c r="I197" s="225"/>
      <c r="J197" s="221"/>
      <c r="K197" s="221"/>
      <c r="L197" s="226"/>
      <c r="M197" s="227"/>
      <c r="N197" s="228"/>
      <c r="O197" s="228"/>
      <c r="P197" s="228"/>
      <c r="Q197" s="228"/>
      <c r="R197" s="228"/>
      <c r="S197" s="228"/>
      <c r="T197" s="229"/>
      <c r="AT197" s="230" t="s">
        <v>176</v>
      </c>
      <c r="AU197" s="230" t="s">
        <v>84</v>
      </c>
      <c r="AV197" s="14" t="s">
        <v>172</v>
      </c>
      <c r="AW197" s="14" t="s">
        <v>32</v>
      </c>
      <c r="AX197" s="14" t="s">
        <v>82</v>
      </c>
      <c r="AY197" s="230" t="s">
        <v>164</v>
      </c>
    </row>
    <row r="198" spans="1:65" s="2" customFormat="1" ht="24.2" customHeight="1">
      <c r="A198" s="34"/>
      <c r="B198" s="35"/>
      <c r="C198" s="191" t="s">
        <v>249</v>
      </c>
      <c r="D198" s="191" t="s">
        <v>167</v>
      </c>
      <c r="E198" s="192" t="s">
        <v>250</v>
      </c>
      <c r="F198" s="193" t="s">
        <v>251</v>
      </c>
      <c r="G198" s="194" t="s">
        <v>244</v>
      </c>
      <c r="H198" s="195">
        <v>6.6</v>
      </c>
      <c r="I198" s="196"/>
      <c r="J198" s="197">
        <f>ROUND(I198*H198,2)</f>
        <v>0</v>
      </c>
      <c r="K198" s="193" t="s">
        <v>171</v>
      </c>
      <c r="L198" s="39"/>
      <c r="M198" s="198" t="s">
        <v>1</v>
      </c>
      <c r="N198" s="199" t="s">
        <v>42</v>
      </c>
      <c r="O198" s="71"/>
      <c r="P198" s="200">
        <f>O198*H198</f>
        <v>0</v>
      </c>
      <c r="Q198" s="200">
        <v>1.16E-3</v>
      </c>
      <c r="R198" s="200">
        <f>Q198*H198</f>
        <v>7.6559999999999996E-3</v>
      </c>
      <c r="S198" s="200">
        <v>0</v>
      </c>
      <c r="T198" s="201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2" t="s">
        <v>172</v>
      </c>
      <c r="AT198" s="202" t="s">
        <v>167</v>
      </c>
      <c r="AU198" s="202" t="s">
        <v>84</v>
      </c>
      <c r="AY198" s="17" t="s">
        <v>164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17" t="s">
        <v>84</v>
      </c>
      <c r="BK198" s="203">
        <f>ROUND(I198*H198,2)</f>
        <v>0</v>
      </c>
      <c r="BL198" s="17" t="s">
        <v>172</v>
      </c>
      <c r="BM198" s="202" t="s">
        <v>252</v>
      </c>
    </row>
    <row r="199" spans="1:65" s="2" customFormat="1" ht="19.5">
      <c r="A199" s="34"/>
      <c r="B199" s="35"/>
      <c r="C199" s="36"/>
      <c r="D199" s="204" t="s">
        <v>174</v>
      </c>
      <c r="E199" s="36"/>
      <c r="F199" s="205" t="s">
        <v>253</v>
      </c>
      <c r="G199" s="36"/>
      <c r="H199" s="36"/>
      <c r="I199" s="206"/>
      <c r="J199" s="36"/>
      <c r="K199" s="36"/>
      <c r="L199" s="39"/>
      <c r="M199" s="207"/>
      <c r="N199" s="208"/>
      <c r="O199" s="71"/>
      <c r="P199" s="71"/>
      <c r="Q199" s="71"/>
      <c r="R199" s="71"/>
      <c r="S199" s="71"/>
      <c r="T199" s="72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174</v>
      </c>
      <c r="AU199" s="17" t="s">
        <v>84</v>
      </c>
    </row>
    <row r="200" spans="1:65" s="13" customFormat="1" ht="11.25">
      <c r="B200" s="209"/>
      <c r="C200" s="210"/>
      <c r="D200" s="204" t="s">
        <v>176</v>
      </c>
      <c r="E200" s="211" t="s">
        <v>1</v>
      </c>
      <c r="F200" s="212" t="s">
        <v>254</v>
      </c>
      <c r="G200" s="210"/>
      <c r="H200" s="213">
        <v>6.6</v>
      </c>
      <c r="I200" s="214"/>
      <c r="J200" s="210"/>
      <c r="K200" s="210"/>
      <c r="L200" s="215"/>
      <c r="M200" s="216"/>
      <c r="N200" s="217"/>
      <c r="O200" s="217"/>
      <c r="P200" s="217"/>
      <c r="Q200" s="217"/>
      <c r="R200" s="217"/>
      <c r="S200" s="217"/>
      <c r="T200" s="218"/>
      <c r="AT200" s="219" t="s">
        <v>176</v>
      </c>
      <c r="AU200" s="219" t="s">
        <v>84</v>
      </c>
      <c r="AV200" s="13" t="s">
        <v>84</v>
      </c>
      <c r="AW200" s="13" t="s">
        <v>32</v>
      </c>
      <c r="AX200" s="13" t="s">
        <v>82</v>
      </c>
      <c r="AY200" s="219" t="s">
        <v>164</v>
      </c>
    </row>
    <row r="201" spans="1:65" s="2" customFormat="1" ht="24.2" customHeight="1">
      <c r="A201" s="34"/>
      <c r="B201" s="35"/>
      <c r="C201" s="191" t="s">
        <v>255</v>
      </c>
      <c r="D201" s="191" t="s">
        <v>167</v>
      </c>
      <c r="E201" s="192" t="s">
        <v>256</v>
      </c>
      <c r="F201" s="193" t="s">
        <v>257</v>
      </c>
      <c r="G201" s="194" t="s">
        <v>258</v>
      </c>
      <c r="H201" s="195">
        <v>100.601</v>
      </c>
      <c r="I201" s="196"/>
      <c r="J201" s="197">
        <f>ROUND(I201*H201,2)</f>
        <v>0</v>
      </c>
      <c r="K201" s="193" t="s">
        <v>171</v>
      </c>
      <c r="L201" s="39"/>
      <c r="M201" s="198" t="s">
        <v>1</v>
      </c>
      <c r="N201" s="199" t="s">
        <v>42</v>
      </c>
      <c r="O201" s="71"/>
      <c r="P201" s="200">
        <f>O201*H201</f>
        <v>0</v>
      </c>
      <c r="Q201" s="200">
        <v>2.2000000000000001E-4</v>
      </c>
      <c r="R201" s="200">
        <f>Q201*H201</f>
        <v>2.2132220000000001E-2</v>
      </c>
      <c r="S201" s="200">
        <v>0</v>
      </c>
      <c r="T201" s="201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2" t="s">
        <v>172</v>
      </c>
      <c r="AT201" s="202" t="s">
        <v>167</v>
      </c>
      <c r="AU201" s="202" t="s">
        <v>84</v>
      </c>
      <c r="AY201" s="17" t="s">
        <v>164</v>
      </c>
      <c r="BE201" s="203">
        <f>IF(N201="základní",J201,0)</f>
        <v>0</v>
      </c>
      <c r="BF201" s="203">
        <f>IF(N201="snížená",J201,0)</f>
        <v>0</v>
      </c>
      <c r="BG201" s="203">
        <f>IF(N201="zákl. přenesená",J201,0)</f>
        <v>0</v>
      </c>
      <c r="BH201" s="203">
        <f>IF(N201="sníž. přenesená",J201,0)</f>
        <v>0</v>
      </c>
      <c r="BI201" s="203">
        <f>IF(N201="nulová",J201,0)</f>
        <v>0</v>
      </c>
      <c r="BJ201" s="17" t="s">
        <v>84</v>
      </c>
      <c r="BK201" s="203">
        <f>ROUND(I201*H201,2)</f>
        <v>0</v>
      </c>
      <c r="BL201" s="17" t="s">
        <v>172</v>
      </c>
      <c r="BM201" s="202" t="s">
        <v>259</v>
      </c>
    </row>
    <row r="202" spans="1:65" s="2" customFormat="1" ht="29.25">
      <c r="A202" s="34"/>
      <c r="B202" s="35"/>
      <c r="C202" s="36"/>
      <c r="D202" s="204" t="s">
        <v>174</v>
      </c>
      <c r="E202" s="36"/>
      <c r="F202" s="205" t="s">
        <v>260</v>
      </c>
      <c r="G202" s="36"/>
      <c r="H202" s="36"/>
      <c r="I202" s="206"/>
      <c r="J202" s="36"/>
      <c r="K202" s="36"/>
      <c r="L202" s="39"/>
      <c r="M202" s="207"/>
      <c r="N202" s="208"/>
      <c r="O202" s="71"/>
      <c r="P202" s="71"/>
      <c r="Q202" s="71"/>
      <c r="R202" s="71"/>
      <c r="S202" s="71"/>
      <c r="T202" s="72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174</v>
      </c>
      <c r="AU202" s="17" t="s">
        <v>84</v>
      </c>
    </row>
    <row r="203" spans="1:65" s="13" customFormat="1" ht="22.5">
      <c r="B203" s="209"/>
      <c r="C203" s="210"/>
      <c r="D203" s="204" t="s">
        <v>176</v>
      </c>
      <c r="E203" s="211" t="s">
        <v>1</v>
      </c>
      <c r="F203" s="212" t="s">
        <v>261</v>
      </c>
      <c r="G203" s="210"/>
      <c r="H203" s="213">
        <v>100.601</v>
      </c>
      <c r="I203" s="214"/>
      <c r="J203" s="210"/>
      <c r="K203" s="210"/>
      <c r="L203" s="215"/>
      <c r="M203" s="216"/>
      <c r="N203" s="217"/>
      <c r="O203" s="217"/>
      <c r="P203" s="217"/>
      <c r="Q203" s="217"/>
      <c r="R203" s="217"/>
      <c r="S203" s="217"/>
      <c r="T203" s="218"/>
      <c r="AT203" s="219" t="s">
        <v>176</v>
      </c>
      <c r="AU203" s="219" t="s">
        <v>84</v>
      </c>
      <c r="AV203" s="13" t="s">
        <v>84</v>
      </c>
      <c r="AW203" s="13" t="s">
        <v>32</v>
      </c>
      <c r="AX203" s="13" t="s">
        <v>82</v>
      </c>
      <c r="AY203" s="219" t="s">
        <v>164</v>
      </c>
    </row>
    <row r="204" spans="1:65" s="2" customFormat="1" ht="24.2" customHeight="1">
      <c r="A204" s="34"/>
      <c r="B204" s="35"/>
      <c r="C204" s="231" t="s">
        <v>262</v>
      </c>
      <c r="D204" s="231" t="s">
        <v>218</v>
      </c>
      <c r="E204" s="232" t="s">
        <v>263</v>
      </c>
      <c r="F204" s="233" t="s">
        <v>264</v>
      </c>
      <c r="G204" s="234" t="s">
        <v>258</v>
      </c>
      <c r="H204" s="235">
        <v>115.691</v>
      </c>
      <c r="I204" s="236"/>
      <c r="J204" s="237">
        <f>ROUND(I204*H204,2)</f>
        <v>0</v>
      </c>
      <c r="K204" s="233" t="s">
        <v>171</v>
      </c>
      <c r="L204" s="238"/>
      <c r="M204" s="239" t="s">
        <v>1</v>
      </c>
      <c r="N204" s="240" t="s">
        <v>42</v>
      </c>
      <c r="O204" s="71"/>
      <c r="P204" s="200">
        <f>O204*H204</f>
        <v>0</v>
      </c>
      <c r="Q204" s="200">
        <v>2.9999999999999997E-4</v>
      </c>
      <c r="R204" s="200">
        <f>Q204*H204</f>
        <v>3.4707299999999996E-2</v>
      </c>
      <c r="S204" s="200">
        <v>0</v>
      </c>
      <c r="T204" s="201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2" t="s">
        <v>221</v>
      </c>
      <c r="AT204" s="202" t="s">
        <v>218</v>
      </c>
      <c r="AU204" s="202" t="s">
        <v>84</v>
      </c>
      <c r="AY204" s="17" t="s">
        <v>164</v>
      </c>
      <c r="BE204" s="203">
        <f>IF(N204="základní",J204,0)</f>
        <v>0</v>
      </c>
      <c r="BF204" s="203">
        <f>IF(N204="snížená",J204,0)</f>
        <v>0</v>
      </c>
      <c r="BG204" s="203">
        <f>IF(N204="zákl. přenesená",J204,0)</f>
        <v>0</v>
      </c>
      <c r="BH204" s="203">
        <f>IF(N204="sníž. přenesená",J204,0)</f>
        <v>0</v>
      </c>
      <c r="BI204" s="203">
        <f>IF(N204="nulová",J204,0)</f>
        <v>0</v>
      </c>
      <c r="BJ204" s="17" t="s">
        <v>84</v>
      </c>
      <c r="BK204" s="203">
        <f>ROUND(I204*H204,2)</f>
        <v>0</v>
      </c>
      <c r="BL204" s="17" t="s">
        <v>172</v>
      </c>
      <c r="BM204" s="202" t="s">
        <v>265</v>
      </c>
    </row>
    <row r="205" spans="1:65" s="2" customFormat="1" ht="19.5">
      <c r="A205" s="34"/>
      <c r="B205" s="35"/>
      <c r="C205" s="36"/>
      <c r="D205" s="204" t="s">
        <v>174</v>
      </c>
      <c r="E205" s="36"/>
      <c r="F205" s="205" t="s">
        <v>264</v>
      </c>
      <c r="G205" s="36"/>
      <c r="H205" s="36"/>
      <c r="I205" s="206"/>
      <c r="J205" s="36"/>
      <c r="K205" s="36"/>
      <c r="L205" s="39"/>
      <c r="M205" s="207"/>
      <c r="N205" s="208"/>
      <c r="O205" s="71"/>
      <c r="P205" s="71"/>
      <c r="Q205" s="71"/>
      <c r="R205" s="71"/>
      <c r="S205" s="71"/>
      <c r="T205" s="72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174</v>
      </c>
      <c r="AU205" s="17" t="s">
        <v>84</v>
      </c>
    </row>
    <row r="206" spans="1:65" s="13" customFormat="1" ht="11.25">
      <c r="B206" s="209"/>
      <c r="C206" s="210"/>
      <c r="D206" s="204" t="s">
        <v>176</v>
      </c>
      <c r="E206" s="210"/>
      <c r="F206" s="212" t="s">
        <v>266</v>
      </c>
      <c r="G206" s="210"/>
      <c r="H206" s="213">
        <v>115.691</v>
      </c>
      <c r="I206" s="214"/>
      <c r="J206" s="210"/>
      <c r="K206" s="210"/>
      <c r="L206" s="215"/>
      <c r="M206" s="216"/>
      <c r="N206" s="217"/>
      <c r="O206" s="217"/>
      <c r="P206" s="217"/>
      <c r="Q206" s="217"/>
      <c r="R206" s="217"/>
      <c r="S206" s="217"/>
      <c r="T206" s="218"/>
      <c r="AT206" s="219" t="s">
        <v>176</v>
      </c>
      <c r="AU206" s="219" t="s">
        <v>84</v>
      </c>
      <c r="AV206" s="13" t="s">
        <v>84</v>
      </c>
      <c r="AW206" s="13" t="s">
        <v>4</v>
      </c>
      <c r="AX206" s="13" t="s">
        <v>82</v>
      </c>
      <c r="AY206" s="219" t="s">
        <v>164</v>
      </c>
    </row>
    <row r="207" spans="1:65" s="2" customFormat="1" ht="24.2" customHeight="1">
      <c r="A207" s="34"/>
      <c r="B207" s="35"/>
      <c r="C207" s="191" t="s">
        <v>267</v>
      </c>
      <c r="D207" s="191" t="s">
        <v>167</v>
      </c>
      <c r="E207" s="192" t="s">
        <v>268</v>
      </c>
      <c r="F207" s="193" t="s">
        <v>269</v>
      </c>
      <c r="G207" s="194" t="s">
        <v>170</v>
      </c>
      <c r="H207" s="195">
        <v>25.15</v>
      </c>
      <c r="I207" s="196"/>
      <c r="J207" s="197">
        <f>ROUND(I207*H207,2)</f>
        <v>0</v>
      </c>
      <c r="K207" s="193" t="s">
        <v>171</v>
      </c>
      <c r="L207" s="39"/>
      <c r="M207" s="198" t="s">
        <v>1</v>
      </c>
      <c r="N207" s="199" t="s">
        <v>42</v>
      </c>
      <c r="O207" s="71"/>
      <c r="P207" s="200">
        <f>O207*H207</f>
        <v>0</v>
      </c>
      <c r="Q207" s="200">
        <v>2.16</v>
      </c>
      <c r="R207" s="200">
        <f>Q207*H207</f>
        <v>54.323999999999998</v>
      </c>
      <c r="S207" s="200">
        <v>0</v>
      </c>
      <c r="T207" s="201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2" t="s">
        <v>172</v>
      </c>
      <c r="AT207" s="202" t="s">
        <v>167</v>
      </c>
      <c r="AU207" s="202" t="s">
        <v>84</v>
      </c>
      <c r="AY207" s="17" t="s">
        <v>164</v>
      </c>
      <c r="BE207" s="203">
        <f>IF(N207="základní",J207,0)</f>
        <v>0</v>
      </c>
      <c r="BF207" s="203">
        <f>IF(N207="snížená",J207,0)</f>
        <v>0</v>
      </c>
      <c r="BG207" s="203">
        <f>IF(N207="zákl. přenesená",J207,0)</f>
        <v>0</v>
      </c>
      <c r="BH207" s="203">
        <f>IF(N207="sníž. přenesená",J207,0)</f>
        <v>0</v>
      </c>
      <c r="BI207" s="203">
        <f>IF(N207="nulová",J207,0)</f>
        <v>0</v>
      </c>
      <c r="BJ207" s="17" t="s">
        <v>84</v>
      </c>
      <c r="BK207" s="203">
        <f>ROUND(I207*H207,2)</f>
        <v>0</v>
      </c>
      <c r="BL207" s="17" t="s">
        <v>172</v>
      </c>
      <c r="BM207" s="202" t="s">
        <v>270</v>
      </c>
    </row>
    <row r="208" spans="1:65" s="2" customFormat="1" ht="19.5">
      <c r="A208" s="34"/>
      <c r="B208" s="35"/>
      <c r="C208" s="36"/>
      <c r="D208" s="204" t="s">
        <v>174</v>
      </c>
      <c r="E208" s="36"/>
      <c r="F208" s="205" t="s">
        <v>271</v>
      </c>
      <c r="G208" s="36"/>
      <c r="H208" s="36"/>
      <c r="I208" s="206"/>
      <c r="J208" s="36"/>
      <c r="K208" s="36"/>
      <c r="L208" s="39"/>
      <c r="M208" s="207"/>
      <c r="N208" s="208"/>
      <c r="O208" s="71"/>
      <c r="P208" s="71"/>
      <c r="Q208" s="71"/>
      <c r="R208" s="71"/>
      <c r="S208" s="71"/>
      <c r="T208" s="72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174</v>
      </c>
      <c r="AU208" s="17" t="s">
        <v>84</v>
      </c>
    </row>
    <row r="209" spans="1:65" s="13" customFormat="1" ht="11.25">
      <c r="B209" s="209"/>
      <c r="C209" s="210"/>
      <c r="D209" s="204" t="s">
        <v>176</v>
      </c>
      <c r="E209" s="211" t="s">
        <v>1</v>
      </c>
      <c r="F209" s="212" t="s">
        <v>272</v>
      </c>
      <c r="G209" s="210"/>
      <c r="H209" s="213">
        <v>25.15</v>
      </c>
      <c r="I209" s="214"/>
      <c r="J209" s="210"/>
      <c r="K209" s="210"/>
      <c r="L209" s="215"/>
      <c r="M209" s="216"/>
      <c r="N209" s="217"/>
      <c r="O209" s="217"/>
      <c r="P209" s="217"/>
      <c r="Q209" s="217"/>
      <c r="R209" s="217"/>
      <c r="S209" s="217"/>
      <c r="T209" s="218"/>
      <c r="AT209" s="219" t="s">
        <v>176</v>
      </c>
      <c r="AU209" s="219" t="s">
        <v>84</v>
      </c>
      <c r="AV209" s="13" t="s">
        <v>84</v>
      </c>
      <c r="AW209" s="13" t="s">
        <v>32</v>
      </c>
      <c r="AX209" s="13" t="s">
        <v>82</v>
      </c>
      <c r="AY209" s="219" t="s">
        <v>164</v>
      </c>
    </row>
    <row r="210" spans="1:65" s="2" customFormat="1" ht="14.45" customHeight="1">
      <c r="A210" s="34"/>
      <c r="B210" s="35"/>
      <c r="C210" s="191" t="s">
        <v>273</v>
      </c>
      <c r="D210" s="191" t="s">
        <v>167</v>
      </c>
      <c r="E210" s="192" t="s">
        <v>274</v>
      </c>
      <c r="F210" s="193" t="s">
        <v>275</v>
      </c>
      <c r="G210" s="194" t="s">
        <v>170</v>
      </c>
      <c r="H210" s="195">
        <v>15</v>
      </c>
      <c r="I210" s="196"/>
      <c r="J210" s="197">
        <f>ROUND(I210*H210,2)</f>
        <v>0</v>
      </c>
      <c r="K210" s="193" t="s">
        <v>171</v>
      </c>
      <c r="L210" s="39"/>
      <c r="M210" s="198" t="s">
        <v>1</v>
      </c>
      <c r="N210" s="199" t="s">
        <v>42</v>
      </c>
      <c r="O210" s="71"/>
      <c r="P210" s="200">
        <f>O210*H210</f>
        <v>0</v>
      </c>
      <c r="Q210" s="200">
        <v>2.2563399999999998</v>
      </c>
      <c r="R210" s="200">
        <f>Q210*H210</f>
        <v>33.845099999999995</v>
      </c>
      <c r="S210" s="200">
        <v>0</v>
      </c>
      <c r="T210" s="201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2" t="s">
        <v>172</v>
      </c>
      <c r="AT210" s="202" t="s">
        <v>167</v>
      </c>
      <c r="AU210" s="202" t="s">
        <v>84</v>
      </c>
      <c r="AY210" s="17" t="s">
        <v>164</v>
      </c>
      <c r="BE210" s="203">
        <f>IF(N210="základní",J210,0)</f>
        <v>0</v>
      </c>
      <c r="BF210" s="203">
        <f>IF(N210="snížená",J210,0)</f>
        <v>0</v>
      </c>
      <c r="BG210" s="203">
        <f>IF(N210="zákl. přenesená",J210,0)</f>
        <v>0</v>
      </c>
      <c r="BH210" s="203">
        <f>IF(N210="sníž. přenesená",J210,0)</f>
        <v>0</v>
      </c>
      <c r="BI210" s="203">
        <f>IF(N210="nulová",J210,0)</f>
        <v>0</v>
      </c>
      <c r="BJ210" s="17" t="s">
        <v>84</v>
      </c>
      <c r="BK210" s="203">
        <f>ROUND(I210*H210,2)</f>
        <v>0</v>
      </c>
      <c r="BL210" s="17" t="s">
        <v>172</v>
      </c>
      <c r="BM210" s="202" t="s">
        <v>276</v>
      </c>
    </row>
    <row r="211" spans="1:65" s="2" customFormat="1" ht="19.5">
      <c r="A211" s="34"/>
      <c r="B211" s="35"/>
      <c r="C211" s="36"/>
      <c r="D211" s="204" t="s">
        <v>174</v>
      </c>
      <c r="E211" s="36"/>
      <c r="F211" s="205" t="s">
        <v>277</v>
      </c>
      <c r="G211" s="36"/>
      <c r="H211" s="36"/>
      <c r="I211" s="206"/>
      <c r="J211" s="36"/>
      <c r="K211" s="36"/>
      <c r="L211" s="39"/>
      <c r="M211" s="207"/>
      <c r="N211" s="208"/>
      <c r="O211" s="71"/>
      <c r="P211" s="71"/>
      <c r="Q211" s="71"/>
      <c r="R211" s="71"/>
      <c r="S211" s="71"/>
      <c r="T211" s="72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174</v>
      </c>
      <c r="AU211" s="17" t="s">
        <v>84</v>
      </c>
    </row>
    <row r="212" spans="1:65" s="13" customFormat="1" ht="11.25">
      <c r="B212" s="209"/>
      <c r="C212" s="210"/>
      <c r="D212" s="204" t="s">
        <v>176</v>
      </c>
      <c r="E212" s="211" t="s">
        <v>1</v>
      </c>
      <c r="F212" s="212" t="s">
        <v>278</v>
      </c>
      <c r="G212" s="210"/>
      <c r="H212" s="213">
        <v>15</v>
      </c>
      <c r="I212" s="214"/>
      <c r="J212" s="210"/>
      <c r="K212" s="210"/>
      <c r="L212" s="215"/>
      <c r="M212" s="216"/>
      <c r="N212" s="217"/>
      <c r="O212" s="217"/>
      <c r="P212" s="217"/>
      <c r="Q212" s="217"/>
      <c r="R212" s="217"/>
      <c r="S212" s="217"/>
      <c r="T212" s="218"/>
      <c r="AT212" s="219" t="s">
        <v>176</v>
      </c>
      <c r="AU212" s="219" t="s">
        <v>84</v>
      </c>
      <c r="AV212" s="13" t="s">
        <v>84</v>
      </c>
      <c r="AW212" s="13" t="s">
        <v>32</v>
      </c>
      <c r="AX212" s="13" t="s">
        <v>82</v>
      </c>
      <c r="AY212" s="219" t="s">
        <v>164</v>
      </c>
    </row>
    <row r="213" spans="1:65" s="2" customFormat="1" ht="14.45" customHeight="1">
      <c r="A213" s="34"/>
      <c r="B213" s="35"/>
      <c r="C213" s="191" t="s">
        <v>279</v>
      </c>
      <c r="D213" s="191" t="s">
        <v>167</v>
      </c>
      <c r="E213" s="192" t="s">
        <v>280</v>
      </c>
      <c r="F213" s="193" t="s">
        <v>281</v>
      </c>
      <c r="G213" s="194" t="s">
        <v>170</v>
      </c>
      <c r="H213" s="195">
        <v>7.5789999999999997</v>
      </c>
      <c r="I213" s="196"/>
      <c r="J213" s="197">
        <f>ROUND(I213*H213,2)</f>
        <v>0</v>
      </c>
      <c r="K213" s="193" t="s">
        <v>171</v>
      </c>
      <c r="L213" s="39"/>
      <c r="M213" s="198" t="s">
        <v>1</v>
      </c>
      <c r="N213" s="199" t="s">
        <v>42</v>
      </c>
      <c r="O213" s="71"/>
      <c r="P213" s="200">
        <f>O213*H213</f>
        <v>0</v>
      </c>
      <c r="Q213" s="200">
        <v>2.45329</v>
      </c>
      <c r="R213" s="200">
        <f>Q213*H213</f>
        <v>18.593484910000001</v>
      </c>
      <c r="S213" s="200">
        <v>0</v>
      </c>
      <c r="T213" s="201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02" t="s">
        <v>172</v>
      </c>
      <c r="AT213" s="202" t="s">
        <v>167</v>
      </c>
      <c r="AU213" s="202" t="s">
        <v>84</v>
      </c>
      <c r="AY213" s="17" t="s">
        <v>164</v>
      </c>
      <c r="BE213" s="203">
        <f>IF(N213="základní",J213,0)</f>
        <v>0</v>
      </c>
      <c r="BF213" s="203">
        <f>IF(N213="snížená",J213,0)</f>
        <v>0</v>
      </c>
      <c r="BG213" s="203">
        <f>IF(N213="zákl. přenesená",J213,0)</f>
        <v>0</v>
      </c>
      <c r="BH213" s="203">
        <f>IF(N213="sníž. přenesená",J213,0)</f>
        <v>0</v>
      </c>
      <c r="BI213" s="203">
        <f>IF(N213="nulová",J213,0)</f>
        <v>0</v>
      </c>
      <c r="BJ213" s="17" t="s">
        <v>84</v>
      </c>
      <c r="BK213" s="203">
        <f>ROUND(I213*H213,2)</f>
        <v>0</v>
      </c>
      <c r="BL213" s="17" t="s">
        <v>172</v>
      </c>
      <c r="BM213" s="202" t="s">
        <v>282</v>
      </c>
    </row>
    <row r="214" spans="1:65" s="2" customFormat="1" ht="19.5">
      <c r="A214" s="34"/>
      <c r="B214" s="35"/>
      <c r="C214" s="36"/>
      <c r="D214" s="204" t="s">
        <v>174</v>
      </c>
      <c r="E214" s="36"/>
      <c r="F214" s="205" t="s">
        <v>283</v>
      </c>
      <c r="G214" s="36"/>
      <c r="H214" s="36"/>
      <c r="I214" s="206"/>
      <c r="J214" s="36"/>
      <c r="K214" s="36"/>
      <c r="L214" s="39"/>
      <c r="M214" s="207"/>
      <c r="N214" s="208"/>
      <c r="O214" s="71"/>
      <c r="P214" s="71"/>
      <c r="Q214" s="71"/>
      <c r="R214" s="71"/>
      <c r="S214" s="71"/>
      <c r="T214" s="72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174</v>
      </c>
      <c r="AU214" s="17" t="s">
        <v>84</v>
      </c>
    </row>
    <row r="215" spans="1:65" s="13" customFormat="1" ht="22.5">
      <c r="B215" s="209"/>
      <c r="C215" s="210"/>
      <c r="D215" s="204" t="s">
        <v>176</v>
      </c>
      <c r="E215" s="211" t="s">
        <v>1</v>
      </c>
      <c r="F215" s="212" t="s">
        <v>183</v>
      </c>
      <c r="G215" s="210"/>
      <c r="H215" s="213">
        <v>5.83</v>
      </c>
      <c r="I215" s="214"/>
      <c r="J215" s="210"/>
      <c r="K215" s="210"/>
      <c r="L215" s="215"/>
      <c r="M215" s="216"/>
      <c r="N215" s="217"/>
      <c r="O215" s="217"/>
      <c r="P215" s="217"/>
      <c r="Q215" s="217"/>
      <c r="R215" s="217"/>
      <c r="S215" s="217"/>
      <c r="T215" s="218"/>
      <c r="AT215" s="219" t="s">
        <v>176</v>
      </c>
      <c r="AU215" s="219" t="s">
        <v>84</v>
      </c>
      <c r="AV215" s="13" t="s">
        <v>84</v>
      </c>
      <c r="AW215" s="13" t="s">
        <v>32</v>
      </c>
      <c r="AX215" s="13" t="s">
        <v>76</v>
      </c>
      <c r="AY215" s="219" t="s">
        <v>164</v>
      </c>
    </row>
    <row r="216" spans="1:65" s="13" customFormat="1" ht="11.25">
      <c r="B216" s="209"/>
      <c r="C216" s="210"/>
      <c r="D216" s="204" t="s">
        <v>176</v>
      </c>
      <c r="E216" s="211" t="s">
        <v>1</v>
      </c>
      <c r="F216" s="212" t="s">
        <v>284</v>
      </c>
      <c r="G216" s="210"/>
      <c r="H216" s="213">
        <v>7.5789999999999997</v>
      </c>
      <c r="I216" s="214"/>
      <c r="J216" s="210"/>
      <c r="K216" s="210"/>
      <c r="L216" s="215"/>
      <c r="M216" s="216"/>
      <c r="N216" s="217"/>
      <c r="O216" s="217"/>
      <c r="P216" s="217"/>
      <c r="Q216" s="217"/>
      <c r="R216" s="217"/>
      <c r="S216" s="217"/>
      <c r="T216" s="218"/>
      <c r="AT216" s="219" t="s">
        <v>176</v>
      </c>
      <c r="AU216" s="219" t="s">
        <v>84</v>
      </c>
      <c r="AV216" s="13" t="s">
        <v>84</v>
      </c>
      <c r="AW216" s="13" t="s">
        <v>32</v>
      </c>
      <c r="AX216" s="13" t="s">
        <v>82</v>
      </c>
      <c r="AY216" s="219" t="s">
        <v>164</v>
      </c>
    </row>
    <row r="217" spans="1:65" s="2" customFormat="1" ht="24.2" customHeight="1">
      <c r="A217" s="34"/>
      <c r="B217" s="35"/>
      <c r="C217" s="191" t="s">
        <v>285</v>
      </c>
      <c r="D217" s="191" t="s">
        <v>167</v>
      </c>
      <c r="E217" s="192" t="s">
        <v>286</v>
      </c>
      <c r="F217" s="193" t="s">
        <v>287</v>
      </c>
      <c r="G217" s="194" t="s">
        <v>170</v>
      </c>
      <c r="H217" s="195">
        <v>15.09</v>
      </c>
      <c r="I217" s="196"/>
      <c r="J217" s="197">
        <f>ROUND(I217*H217,2)</f>
        <v>0</v>
      </c>
      <c r="K217" s="193" t="s">
        <v>171</v>
      </c>
      <c r="L217" s="39"/>
      <c r="M217" s="198" t="s">
        <v>1</v>
      </c>
      <c r="N217" s="199" t="s">
        <v>42</v>
      </c>
      <c r="O217" s="71"/>
      <c r="P217" s="200">
        <f>O217*H217</f>
        <v>0</v>
      </c>
      <c r="Q217" s="200">
        <v>2.45329</v>
      </c>
      <c r="R217" s="200">
        <f>Q217*H217</f>
        <v>37.020146099999998</v>
      </c>
      <c r="S217" s="200">
        <v>0</v>
      </c>
      <c r="T217" s="201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02" t="s">
        <v>172</v>
      </c>
      <c r="AT217" s="202" t="s">
        <v>167</v>
      </c>
      <c r="AU217" s="202" t="s">
        <v>84</v>
      </c>
      <c r="AY217" s="17" t="s">
        <v>164</v>
      </c>
      <c r="BE217" s="203">
        <f>IF(N217="základní",J217,0)</f>
        <v>0</v>
      </c>
      <c r="BF217" s="203">
        <f>IF(N217="snížená",J217,0)</f>
        <v>0</v>
      </c>
      <c r="BG217" s="203">
        <f>IF(N217="zákl. přenesená",J217,0)</f>
        <v>0</v>
      </c>
      <c r="BH217" s="203">
        <f>IF(N217="sníž. přenesená",J217,0)</f>
        <v>0</v>
      </c>
      <c r="BI217" s="203">
        <f>IF(N217="nulová",J217,0)</f>
        <v>0</v>
      </c>
      <c r="BJ217" s="17" t="s">
        <v>84</v>
      </c>
      <c r="BK217" s="203">
        <f>ROUND(I217*H217,2)</f>
        <v>0</v>
      </c>
      <c r="BL217" s="17" t="s">
        <v>172</v>
      </c>
      <c r="BM217" s="202" t="s">
        <v>288</v>
      </c>
    </row>
    <row r="218" spans="1:65" s="2" customFormat="1" ht="19.5">
      <c r="A218" s="34"/>
      <c r="B218" s="35"/>
      <c r="C218" s="36"/>
      <c r="D218" s="204" t="s">
        <v>174</v>
      </c>
      <c r="E218" s="36"/>
      <c r="F218" s="205" t="s">
        <v>289</v>
      </c>
      <c r="G218" s="36"/>
      <c r="H218" s="36"/>
      <c r="I218" s="206"/>
      <c r="J218" s="36"/>
      <c r="K218" s="36"/>
      <c r="L218" s="39"/>
      <c r="M218" s="207"/>
      <c r="N218" s="208"/>
      <c r="O218" s="71"/>
      <c r="P218" s="71"/>
      <c r="Q218" s="71"/>
      <c r="R218" s="71"/>
      <c r="S218" s="71"/>
      <c r="T218" s="72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174</v>
      </c>
      <c r="AU218" s="17" t="s">
        <v>84</v>
      </c>
    </row>
    <row r="219" spans="1:65" s="13" customFormat="1" ht="11.25">
      <c r="B219" s="209"/>
      <c r="C219" s="210"/>
      <c r="D219" s="204" t="s">
        <v>176</v>
      </c>
      <c r="E219" s="211" t="s">
        <v>1</v>
      </c>
      <c r="F219" s="212" t="s">
        <v>290</v>
      </c>
      <c r="G219" s="210"/>
      <c r="H219" s="213">
        <v>15.09</v>
      </c>
      <c r="I219" s="214"/>
      <c r="J219" s="210"/>
      <c r="K219" s="210"/>
      <c r="L219" s="215"/>
      <c r="M219" s="216"/>
      <c r="N219" s="217"/>
      <c r="O219" s="217"/>
      <c r="P219" s="217"/>
      <c r="Q219" s="217"/>
      <c r="R219" s="217"/>
      <c r="S219" s="217"/>
      <c r="T219" s="218"/>
      <c r="AT219" s="219" t="s">
        <v>176</v>
      </c>
      <c r="AU219" s="219" t="s">
        <v>84</v>
      </c>
      <c r="AV219" s="13" t="s">
        <v>84</v>
      </c>
      <c r="AW219" s="13" t="s">
        <v>32</v>
      </c>
      <c r="AX219" s="13" t="s">
        <v>82</v>
      </c>
      <c r="AY219" s="219" t="s">
        <v>164</v>
      </c>
    </row>
    <row r="220" spans="1:65" s="2" customFormat="1" ht="14.45" customHeight="1">
      <c r="A220" s="34"/>
      <c r="B220" s="35"/>
      <c r="C220" s="191" t="s">
        <v>291</v>
      </c>
      <c r="D220" s="191" t="s">
        <v>167</v>
      </c>
      <c r="E220" s="192" t="s">
        <v>292</v>
      </c>
      <c r="F220" s="193" t="s">
        <v>293</v>
      </c>
      <c r="G220" s="194" t="s">
        <v>207</v>
      </c>
      <c r="H220" s="195">
        <v>0.85299999999999998</v>
      </c>
      <c r="I220" s="196"/>
      <c r="J220" s="197">
        <f>ROUND(I220*H220,2)</f>
        <v>0</v>
      </c>
      <c r="K220" s="193" t="s">
        <v>171</v>
      </c>
      <c r="L220" s="39"/>
      <c r="M220" s="198" t="s">
        <v>1</v>
      </c>
      <c r="N220" s="199" t="s">
        <v>42</v>
      </c>
      <c r="O220" s="71"/>
      <c r="P220" s="200">
        <f>O220*H220</f>
        <v>0</v>
      </c>
      <c r="Q220" s="200">
        <v>1.06277</v>
      </c>
      <c r="R220" s="200">
        <f>Q220*H220</f>
        <v>0.90654280999999992</v>
      </c>
      <c r="S220" s="200">
        <v>0</v>
      </c>
      <c r="T220" s="201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02" t="s">
        <v>172</v>
      </c>
      <c r="AT220" s="202" t="s">
        <v>167</v>
      </c>
      <c r="AU220" s="202" t="s">
        <v>84</v>
      </c>
      <c r="AY220" s="17" t="s">
        <v>164</v>
      </c>
      <c r="BE220" s="203">
        <f>IF(N220="základní",J220,0)</f>
        <v>0</v>
      </c>
      <c r="BF220" s="203">
        <f>IF(N220="snížená",J220,0)</f>
        <v>0</v>
      </c>
      <c r="BG220" s="203">
        <f>IF(N220="zákl. přenesená",J220,0)</f>
        <v>0</v>
      </c>
      <c r="BH220" s="203">
        <f>IF(N220="sníž. přenesená",J220,0)</f>
        <v>0</v>
      </c>
      <c r="BI220" s="203">
        <f>IF(N220="nulová",J220,0)</f>
        <v>0</v>
      </c>
      <c r="BJ220" s="17" t="s">
        <v>84</v>
      </c>
      <c r="BK220" s="203">
        <f>ROUND(I220*H220,2)</f>
        <v>0</v>
      </c>
      <c r="BL220" s="17" t="s">
        <v>172</v>
      </c>
      <c r="BM220" s="202" t="s">
        <v>294</v>
      </c>
    </row>
    <row r="221" spans="1:65" s="2" customFormat="1" ht="11.25">
      <c r="A221" s="34"/>
      <c r="B221" s="35"/>
      <c r="C221" s="36"/>
      <c r="D221" s="204" t="s">
        <v>174</v>
      </c>
      <c r="E221" s="36"/>
      <c r="F221" s="205" t="s">
        <v>295</v>
      </c>
      <c r="G221" s="36"/>
      <c r="H221" s="36"/>
      <c r="I221" s="206"/>
      <c r="J221" s="36"/>
      <c r="K221" s="36"/>
      <c r="L221" s="39"/>
      <c r="M221" s="207"/>
      <c r="N221" s="208"/>
      <c r="O221" s="71"/>
      <c r="P221" s="71"/>
      <c r="Q221" s="71"/>
      <c r="R221" s="71"/>
      <c r="S221" s="71"/>
      <c r="T221" s="72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174</v>
      </c>
      <c r="AU221" s="17" t="s">
        <v>84</v>
      </c>
    </row>
    <row r="222" spans="1:65" s="13" customFormat="1" ht="22.5">
      <c r="B222" s="209"/>
      <c r="C222" s="210"/>
      <c r="D222" s="204" t="s">
        <v>176</v>
      </c>
      <c r="E222" s="211" t="s">
        <v>1</v>
      </c>
      <c r="F222" s="212" t="s">
        <v>296</v>
      </c>
      <c r="G222" s="210"/>
      <c r="H222" s="213">
        <v>0.85299999999999998</v>
      </c>
      <c r="I222" s="214"/>
      <c r="J222" s="210"/>
      <c r="K222" s="210"/>
      <c r="L222" s="215"/>
      <c r="M222" s="216"/>
      <c r="N222" s="217"/>
      <c r="O222" s="217"/>
      <c r="P222" s="217"/>
      <c r="Q222" s="217"/>
      <c r="R222" s="217"/>
      <c r="S222" s="217"/>
      <c r="T222" s="218"/>
      <c r="AT222" s="219" t="s">
        <v>176</v>
      </c>
      <c r="AU222" s="219" t="s">
        <v>84</v>
      </c>
      <c r="AV222" s="13" t="s">
        <v>84</v>
      </c>
      <c r="AW222" s="13" t="s">
        <v>32</v>
      </c>
      <c r="AX222" s="13" t="s">
        <v>82</v>
      </c>
      <c r="AY222" s="219" t="s">
        <v>164</v>
      </c>
    </row>
    <row r="223" spans="1:65" s="2" customFormat="1" ht="24.2" customHeight="1">
      <c r="A223" s="34"/>
      <c r="B223" s="35"/>
      <c r="C223" s="191" t="s">
        <v>297</v>
      </c>
      <c r="D223" s="191" t="s">
        <v>167</v>
      </c>
      <c r="E223" s="192" t="s">
        <v>298</v>
      </c>
      <c r="F223" s="193" t="s">
        <v>299</v>
      </c>
      <c r="G223" s="194" t="s">
        <v>258</v>
      </c>
      <c r="H223" s="195">
        <v>5.0149999999999997</v>
      </c>
      <c r="I223" s="196"/>
      <c r="J223" s="197">
        <f>ROUND(I223*H223,2)</f>
        <v>0</v>
      </c>
      <c r="K223" s="193" t="s">
        <v>171</v>
      </c>
      <c r="L223" s="39"/>
      <c r="M223" s="198" t="s">
        <v>1</v>
      </c>
      <c r="N223" s="199" t="s">
        <v>42</v>
      </c>
      <c r="O223" s="71"/>
      <c r="P223" s="200">
        <f>O223*H223</f>
        <v>0</v>
      </c>
      <c r="Q223" s="200">
        <v>0.71545999999999998</v>
      </c>
      <c r="R223" s="200">
        <f>Q223*H223</f>
        <v>3.5880318999999998</v>
      </c>
      <c r="S223" s="200">
        <v>0</v>
      </c>
      <c r="T223" s="201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02" t="s">
        <v>172</v>
      </c>
      <c r="AT223" s="202" t="s">
        <v>167</v>
      </c>
      <c r="AU223" s="202" t="s">
        <v>84</v>
      </c>
      <c r="AY223" s="17" t="s">
        <v>164</v>
      </c>
      <c r="BE223" s="203">
        <f>IF(N223="základní",J223,0)</f>
        <v>0</v>
      </c>
      <c r="BF223" s="203">
        <f>IF(N223="snížená",J223,0)</f>
        <v>0</v>
      </c>
      <c r="BG223" s="203">
        <f>IF(N223="zákl. přenesená",J223,0)</f>
        <v>0</v>
      </c>
      <c r="BH223" s="203">
        <f>IF(N223="sníž. přenesená",J223,0)</f>
        <v>0</v>
      </c>
      <c r="BI223" s="203">
        <f>IF(N223="nulová",J223,0)</f>
        <v>0</v>
      </c>
      <c r="BJ223" s="17" t="s">
        <v>84</v>
      </c>
      <c r="BK223" s="203">
        <f>ROUND(I223*H223,2)</f>
        <v>0</v>
      </c>
      <c r="BL223" s="17" t="s">
        <v>172</v>
      </c>
      <c r="BM223" s="202" t="s">
        <v>300</v>
      </c>
    </row>
    <row r="224" spans="1:65" s="2" customFormat="1" ht="29.25">
      <c r="A224" s="34"/>
      <c r="B224" s="35"/>
      <c r="C224" s="36"/>
      <c r="D224" s="204" t="s">
        <v>174</v>
      </c>
      <c r="E224" s="36"/>
      <c r="F224" s="205" t="s">
        <v>301</v>
      </c>
      <c r="G224" s="36"/>
      <c r="H224" s="36"/>
      <c r="I224" s="206"/>
      <c r="J224" s="36"/>
      <c r="K224" s="36"/>
      <c r="L224" s="39"/>
      <c r="M224" s="207"/>
      <c r="N224" s="208"/>
      <c r="O224" s="71"/>
      <c r="P224" s="71"/>
      <c r="Q224" s="71"/>
      <c r="R224" s="71"/>
      <c r="S224" s="71"/>
      <c r="T224" s="72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174</v>
      </c>
      <c r="AU224" s="17" t="s">
        <v>84</v>
      </c>
    </row>
    <row r="225" spans="1:65" s="13" customFormat="1" ht="11.25">
      <c r="B225" s="209"/>
      <c r="C225" s="210"/>
      <c r="D225" s="204" t="s">
        <v>176</v>
      </c>
      <c r="E225" s="211" t="s">
        <v>1</v>
      </c>
      <c r="F225" s="212" t="s">
        <v>302</v>
      </c>
      <c r="G225" s="210"/>
      <c r="H225" s="213">
        <v>5.0149999999999997</v>
      </c>
      <c r="I225" s="214"/>
      <c r="J225" s="210"/>
      <c r="K225" s="210"/>
      <c r="L225" s="215"/>
      <c r="M225" s="216"/>
      <c r="N225" s="217"/>
      <c r="O225" s="217"/>
      <c r="P225" s="217"/>
      <c r="Q225" s="217"/>
      <c r="R225" s="217"/>
      <c r="S225" s="217"/>
      <c r="T225" s="218"/>
      <c r="AT225" s="219" t="s">
        <v>176</v>
      </c>
      <c r="AU225" s="219" t="s">
        <v>84</v>
      </c>
      <c r="AV225" s="13" t="s">
        <v>84</v>
      </c>
      <c r="AW225" s="13" t="s">
        <v>32</v>
      </c>
      <c r="AX225" s="13" t="s">
        <v>82</v>
      </c>
      <c r="AY225" s="219" t="s">
        <v>164</v>
      </c>
    </row>
    <row r="226" spans="1:65" s="12" customFormat="1" ht="22.9" customHeight="1">
      <c r="B226" s="175"/>
      <c r="C226" s="176"/>
      <c r="D226" s="177" t="s">
        <v>75</v>
      </c>
      <c r="E226" s="189" t="s">
        <v>303</v>
      </c>
      <c r="F226" s="189" t="s">
        <v>304</v>
      </c>
      <c r="G226" s="176"/>
      <c r="H226" s="176"/>
      <c r="I226" s="179"/>
      <c r="J226" s="190">
        <f>BK226</f>
        <v>0</v>
      </c>
      <c r="K226" s="176"/>
      <c r="L226" s="181"/>
      <c r="M226" s="182"/>
      <c r="N226" s="183"/>
      <c r="O226" s="183"/>
      <c r="P226" s="184">
        <f>SUM(P227:P341)</f>
        <v>0</v>
      </c>
      <c r="Q226" s="183"/>
      <c r="R226" s="184">
        <f>SUM(R227:R341)</f>
        <v>57.516543589999991</v>
      </c>
      <c r="S226" s="183"/>
      <c r="T226" s="185">
        <f>SUM(T227:T341)</f>
        <v>14.892789</v>
      </c>
      <c r="AR226" s="186" t="s">
        <v>82</v>
      </c>
      <c r="AT226" s="187" t="s">
        <v>75</v>
      </c>
      <c r="AU226" s="187" t="s">
        <v>82</v>
      </c>
      <c r="AY226" s="186" t="s">
        <v>164</v>
      </c>
      <c r="BK226" s="188">
        <f>SUM(BK227:BK341)</f>
        <v>0</v>
      </c>
    </row>
    <row r="227" spans="1:65" s="2" customFormat="1" ht="14.45" customHeight="1">
      <c r="A227" s="34"/>
      <c r="B227" s="35"/>
      <c r="C227" s="191" t="s">
        <v>305</v>
      </c>
      <c r="D227" s="191" t="s">
        <v>167</v>
      </c>
      <c r="E227" s="192" t="s">
        <v>306</v>
      </c>
      <c r="F227" s="193" t="s">
        <v>307</v>
      </c>
      <c r="G227" s="194" t="s">
        <v>170</v>
      </c>
      <c r="H227" s="195">
        <v>3.7130000000000001</v>
      </c>
      <c r="I227" s="196"/>
      <c r="J227" s="197">
        <f>ROUND(I227*H227,2)</f>
        <v>0</v>
      </c>
      <c r="K227" s="193" t="s">
        <v>171</v>
      </c>
      <c r="L227" s="39"/>
      <c r="M227" s="198" t="s">
        <v>1</v>
      </c>
      <c r="N227" s="199" t="s">
        <v>42</v>
      </c>
      <c r="O227" s="71"/>
      <c r="P227" s="200">
        <f>O227*H227</f>
        <v>0</v>
      </c>
      <c r="Q227" s="200">
        <v>1.7863599999999999</v>
      </c>
      <c r="R227" s="200">
        <f>Q227*H227</f>
        <v>6.6327546799999997</v>
      </c>
      <c r="S227" s="200">
        <v>0</v>
      </c>
      <c r="T227" s="201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02" t="s">
        <v>172</v>
      </c>
      <c r="AT227" s="202" t="s">
        <v>167</v>
      </c>
      <c r="AU227" s="202" t="s">
        <v>84</v>
      </c>
      <c r="AY227" s="17" t="s">
        <v>164</v>
      </c>
      <c r="BE227" s="203">
        <f>IF(N227="základní",J227,0)</f>
        <v>0</v>
      </c>
      <c r="BF227" s="203">
        <f>IF(N227="snížená",J227,0)</f>
        <v>0</v>
      </c>
      <c r="BG227" s="203">
        <f>IF(N227="zákl. přenesená",J227,0)</f>
        <v>0</v>
      </c>
      <c r="BH227" s="203">
        <f>IF(N227="sníž. přenesená",J227,0)</f>
        <v>0</v>
      </c>
      <c r="BI227" s="203">
        <f>IF(N227="nulová",J227,0)</f>
        <v>0</v>
      </c>
      <c r="BJ227" s="17" t="s">
        <v>84</v>
      </c>
      <c r="BK227" s="203">
        <f>ROUND(I227*H227,2)</f>
        <v>0</v>
      </c>
      <c r="BL227" s="17" t="s">
        <v>172</v>
      </c>
      <c r="BM227" s="202" t="s">
        <v>308</v>
      </c>
    </row>
    <row r="228" spans="1:65" s="2" customFormat="1" ht="19.5">
      <c r="A228" s="34"/>
      <c r="B228" s="35"/>
      <c r="C228" s="36"/>
      <c r="D228" s="204" t="s">
        <v>174</v>
      </c>
      <c r="E228" s="36"/>
      <c r="F228" s="205" t="s">
        <v>309</v>
      </c>
      <c r="G228" s="36"/>
      <c r="H228" s="36"/>
      <c r="I228" s="206"/>
      <c r="J228" s="36"/>
      <c r="K228" s="36"/>
      <c r="L228" s="39"/>
      <c r="M228" s="207"/>
      <c r="N228" s="208"/>
      <c r="O228" s="71"/>
      <c r="P228" s="71"/>
      <c r="Q228" s="71"/>
      <c r="R228" s="71"/>
      <c r="S228" s="71"/>
      <c r="T228" s="72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174</v>
      </c>
      <c r="AU228" s="17" t="s">
        <v>84</v>
      </c>
    </row>
    <row r="229" spans="1:65" s="13" customFormat="1" ht="22.5">
      <c r="B229" s="209"/>
      <c r="C229" s="210"/>
      <c r="D229" s="204" t="s">
        <v>176</v>
      </c>
      <c r="E229" s="211" t="s">
        <v>1</v>
      </c>
      <c r="F229" s="212" t="s">
        <v>310</v>
      </c>
      <c r="G229" s="210"/>
      <c r="H229" s="213">
        <v>2.5270000000000001</v>
      </c>
      <c r="I229" s="214"/>
      <c r="J229" s="210"/>
      <c r="K229" s="210"/>
      <c r="L229" s="215"/>
      <c r="M229" s="216"/>
      <c r="N229" s="217"/>
      <c r="O229" s="217"/>
      <c r="P229" s="217"/>
      <c r="Q229" s="217"/>
      <c r="R229" s="217"/>
      <c r="S229" s="217"/>
      <c r="T229" s="218"/>
      <c r="AT229" s="219" t="s">
        <v>176</v>
      </c>
      <c r="AU229" s="219" t="s">
        <v>84</v>
      </c>
      <c r="AV229" s="13" t="s">
        <v>84</v>
      </c>
      <c r="AW229" s="13" t="s">
        <v>32</v>
      </c>
      <c r="AX229" s="13" t="s">
        <v>76</v>
      </c>
      <c r="AY229" s="219" t="s">
        <v>164</v>
      </c>
    </row>
    <row r="230" spans="1:65" s="13" customFormat="1" ht="11.25">
      <c r="B230" s="209"/>
      <c r="C230" s="210"/>
      <c r="D230" s="204" t="s">
        <v>176</v>
      </c>
      <c r="E230" s="211" t="s">
        <v>1</v>
      </c>
      <c r="F230" s="212" t="s">
        <v>311</v>
      </c>
      <c r="G230" s="210"/>
      <c r="H230" s="213">
        <v>1.1859999999999999</v>
      </c>
      <c r="I230" s="214"/>
      <c r="J230" s="210"/>
      <c r="K230" s="210"/>
      <c r="L230" s="215"/>
      <c r="M230" s="216"/>
      <c r="N230" s="217"/>
      <c r="O230" s="217"/>
      <c r="P230" s="217"/>
      <c r="Q230" s="217"/>
      <c r="R230" s="217"/>
      <c r="S230" s="217"/>
      <c r="T230" s="218"/>
      <c r="AT230" s="219" t="s">
        <v>176</v>
      </c>
      <c r="AU230" s="219" t="s">
        <v>84</v>
      </c>
      <c r="AV230" s="13" t="s">
        <v>84</v>
      </c>
      <c r="AW230" s="13" t="s">
        <v>32</v>
      </c>
      <c r="AX230" s="13" t="s">
        <v>76</v>
      </c>
      <c r="AY230" s="219" t="s">
        <v>164</v>
      </c>
    </row>
    <row r="231" spans="1:65" s="14" customFormat="1" ht="11.25">
      <c r="B231" s="220"/>
      <c r="C231" s="221"/>
      <c r="D231" s="204" t="s">
        <v>176</v>
      </c>
      <c r="E231" s="222" t="s">
        <v>1</v>
      </c>
      <c r="F231" s="223" t="s">
        <v>185</v>
      </c>
      <c r="G231" s="221"/>
      <c r="H231" s="224">
        <v>3.7130000000000001</v>
      </c>
      <c r="I231" s="225"/>
      <c r="J231" s="221"/>
      <c r="K231" s="221"/>
      <c r="L231" s="226"/>
      <c r="M231" s="227"/>
      <c r="N231" s="228"/>
      <c r="O231" s="228"/>
      <c r="P231" s="228"/>
      <c r="Q231" s="228"/>
      <c r="R231" s="228"/>
      <c r="S231" s="228"/>
      <c r="T231" s="229"/>
      <c r="AT231" s="230" t="s">
        <v>176</v>
      </c>
      <c r="AU231" s="230" t="s">
        <v>84</v>
      </c>
      <c r="AV231" s="14" t="s">
        <v>172</v>
      </c>
      <c r="AW231" s="14" t="s">
        <v>32</v>
      </c>
      <c r="AX231" s="14" t="s">
        <v>82</v>
      </c>
      <c r="AY231" s="230" t="s">
        <v>164</v>
      </c>
    </row>
    <row r="232" spans="1:65" s="2" customFormat="1" ht="24.2" customHeight="1">
      <c r="A232" s="34"/>
      <c r="B232" s="35"/>
      <c r="C232" s="191" t="s">
        <v>312</v>
      </c>
      <c r="D232" s="191" t="s">
        <v>167</v>
      </c>
      <c r="E232" s="192" t="s">
        <v>313</v>
      </c>
      <c r="F232" s="193" t="s">
        <v>314</v>
      </c>
      <c r="G232" s="194" t="s">
        <v>258</v>
      </c>
      <c r="H232" s="195">
        <v>55.189</v>
      </c>
      <c r="I232" s="196"/>
      <c r="J232" s="197">
        <f>ROUND(I232*H232,2)</f>
        <v>0</v>
      </c>
      <c r="K232" s="193" t="s">
        <v>171</v>
      </c>
      <c r="L232" s="39"/>
      <c r="M232" s="198" t="s">
        <v>1</v>
      </c>
      <c r="N232" s="199" t="s">
        <v>42</v>
      </c>
      <c r="O232" s="71"/>
      <c r="P232" s="200">
        <f>O232*H232</f>
        <v>0</v>
      </c>
      <c r="Q232" s="200">
        <v>0.25933</v>
      </c>
      <c r="R232" s="200">
        <f>Q232*H232</f>
        <v>14.31216337</v>
      </c>
      <c r="S232" s="200">
        <v>0</v>
      </c>
      <c r="T232" s="201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02" t="s">
        <v>172</v>
      </c>
      <c r="AT232" s="202" t="s">
        <v>167</v>
      </c>
      <c r="AU232" s="202" t="s">
        <v>84</v>
      </c>
      <c r="AY232" s="17" t="s">
        <v>164</v>
      </c>
      <c r="BE232" s="203">
        <f>IF(N232="základní",J232,0)</f>
        <v>0</v>
      </c>
      <c r="BF232" s="203">
        <f>IF(N232="snížená",J232,0)</f>
        <v>0</v>
      </c>
      <c r="BG232" s="203">
        <f>IF(N232="zákl. přenesená",J232,0)</f>
        <v>0</v>
      </c>
      <c r="BH232" s="203">
        <f>IF(N232="sníž. přenesená",J232,0)</f>
        <v>0</v>
      </c>
      <c r="BI232" s="203">
        <f>IF(N232="nulová",J232,0)</f>
        <v>0</v>
      </c>
      <c r="BJ232" s="17" t="s">
        <v>84</v>
      </c>
      <c r="BK232" s="203">
        <f>ROUND(I232*H232,2)</f>
        <v>0</v>
      </c>
      <c r="BL232" s="17" t="s">
        <v>172</v>
      </c>
      <c r="BM232" s="202" t="s">
        <v>315</v>
      </c>
    </row>
    <row r="233" spans="1:65" s="2" customFormat="1" ht="19.5">
      <c r="A233" s="34"/>
      <c r="B233" s="35"/>
      <c r="C233" s="36"/>
      <c r="D233" s="204" t="s">
        <v>174</v>
      </c>
      <c r="E233" s="36"/>
      <c r="F233" s="205" t="s">
        <v>316</v>
      </c>
      <c r="G233" s="36"/>
      <c r="H233" s="36"/>
      <c r="I233" s="206"/>
      <c r="J233" s="36"/>
      <c r="K233" s="36"/>
      <c r="L233" s="39"/>
      <c r="M233" s="207"/>
      <c r="N233" s="208"/>
      <c r="O233" s="71"/>
      <c r="P233" s="71"/>
      <c r="Q233" s="71"/>
      <c r="R233" s="71"/>
      <c r="S233" s="71"/>
      <c r="T233" s="72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174</v>
      </c>
      <c r="AU233" s="17" t="s">
        <v>84</v>
      </c>
    </row>
    <row r="234" spans="1:65" s="13" customFormat="1" ht="11.25">
      <c r="B234" s="209"/>
      <c r="C234" s="210"/>
      <c r="D234" s="204" t="s">
        <v>176</v>
      </c>
      <c r="E234" s="211" t="s">
        <v>1</v>
      </c>
      <c r="F234" s="212" t="s">
        <v>317</v>
      </c>
      <c r="G234" s="210"/>
      <c r="H234" s="213">
        <v>68.739999999999995</v>
      </c>
      <c r="I234" s="214"/>
      <c r="J234" s="210"/>
      <c r="K234" s="210"/>
      <c r="L234" s="215"/>
      <c r="M234" s="216"/>
      <c r="N234" s="217"/>
      <c r="O234" s="217"/>
      <c r="P234" s="217"/>
      <c r="Q234" s="217"/>
      <c r="R234" s="217"/>
      <c r="S234" s="217"/>
      <c r="T234" s="218"/>
      <c r="AT234" s="219" t="s">
        <v>176</v>
      </c>
      <c r="AU234" s="219" t="s">
        <v>84</v>
      </c>
      <c r="AV234" s="13" t="s">
        <v>84</v>
      </c>
      <c r="AW234" s="13" t="s">
        <v>32</v>
      </c>
      <c r="AX234" s="13" t="s">
        <v>76</v>
      </c>
      <c r="AY234" s="219" t="s">
        <v>164</v>
      </c>
    </row>
    <row r="235" spans="1:65" s="13" customFormat="1" ht="11.25">
      <c r="B235" s="209"/>
      <c r="C235" s="210"/>
      <c r="D235" s="204" t="s">
        <v>176</v>
      </c>
      <c r="E235" s="211" t="s">
        <v>1</v>
      </c>
      <c r="F235" s="212" t="s">
        <v>318</v>
      </c>
      <c r="G235" s="210"/>
      <c r="H235" s="213">
        <v>-13.551</v>
      </c>
      <c r="I235" s="214"/>
      <c r="J235" s="210"/>
      <c r="K235" s="210"/>
      <c r="L235" s="215"/>
      <c r="M235" s="216"/>
      <c r="N235" s="217"/>
      <c r="O235" s="217"/>
      <c r="P235" s="217"/>
      <c r="Q235" s="217"/>
      <c r="R235" s="217"/>
      <c r="S235" s="217"/>
      <c r="T235" s="218"/>
      <c r="AT235" s="219" t="s">
        <v>176</v>
      </c>
      <c r="AU235" s="219" t="s">
        <v>84</v>
      </c>
      <c r="AV235" s="13" t="s">
        <v>84</v>
      </c>
      <c r="AW235" s="13" t="s">
        <v>32</v>
      </c>
      <c r="AX235" s="13" t="s">
        <v>76</v>
      </c>
      <c r="AY235" s="219" t="s">
        <v>164</v>
      </c>
    </row>
    <row r="236" spans="1:65" s="14" customFormat="1" ht="11.25">
      <c r="B236" s="220"/>
      <c r="C236" s="221"/>
      <c r="D236" s="204" t="s">
        <v>176</v>
      </c>
      <c r="E236" s="222" t="s">
        <v>1</v>
      </c>
      <c r="F236" s="223" t="s">
        <v>185</v>
      </c>
      <c r="G236" s="221"/>
      <c r="H236" s="224">
        <v>55.189</v>
      </c>
      <c r="I236" s="225"/>
      <c r="J236" s="221"/>
      <c r="K236" s="221"/>
      <c r="L236" s="226"/>
      <c r="M236" s="227"/>
      <c r="N236" s="228"/>
      <c r="O236" s="228"/>
      <c r="P236" s="228"/>
      <c r="Q236" s="228"/>
      <c r="R236" s="228"/>
      <c r="S236" s="228"/>
      <c r="T236" s="229"/>
      <c r="AT236" s="230" t="s">
        <v>176</v>
      </c>
      <c r="AU236" s="230" t="s">
        <v>84</v>
      </c>
      <c r="AV236" s="14" t="s">
        <v>172</v>
      </c>
      <c r="AW236" s="14" t="s">
        <v>32</v>
      </c>
      <c r="AX236" s="14" t="s">
        <v>82</v>
      </c>
      <c r="AY236" s="230" t="s">
        <v>164</v>
      </c>
    </row>
    <row r="237" spans="1:65" s="2" customFormat="1" ht="24.2" customHeight="1">
      <c r="A237" s="34"/>
      <c r="B237" s="35"/>
      <c r="C237" s="191" t="s">
        <v>319</v>
      </c>
      <c r="D237" s="191" t="s">
        <v>167</v>
      </c>
      <c r="E237" s="192" t="s">
        <v>320</v>
      </c>
      <c r="F237" s="193" t="s">
        <v>321</v>
      </c>
      <c r="G237" s="194" t="s">
        <v>322</v>
      </c>
      <c r="H237" s="195">
        <v>22</v>
      </c>
      <c r="I237" s="196"/>
      <c r="J237" s="197">
        <f>ROUND(I237*H237,2)</f>
        <v>0</v>
      </c>
      <c r="K237" s="193" t="s">
        <v>171</v>
      </c>
      <c r="L237" s="39"/>
      <c r="M237" s="198" t="s">
        <v>1</v>
      </c>
      <c r="N237" s="199" t="s">
        <v>42</v>
      </c>
      <c r="O237" s="71"/>
      <c r="P237" s="200">
        <f>O237*H237</f>
        <v>0</v>
      </c>
      <c r="Q237" s="200">
        <v>2.588E-2</v>
      </c>
      <c r="R237" s="200">
        <f>Q237*H237</f>
        <v>0.56935999999999998</v>
      </c>
      <c r="S237" s="200">
        <v>0</v>
      </c>
      <c r="T237" s="201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02" t="s">
        <v>172</v>
      </c>
      <c r="AT237" s="202" t="s">
        <v>167</v>
      </c>
      <c r="AU237" s="202" t="s">
        <v>84</v>
      </c>
      <c r="AY237" s="17" t="s">
        <v>164</v>
      </c>
      <c r="BE237" s="203">
        <f>IF(N237="základní",J237,0)</f>
        <v>0</v>
      </c>
      <c r="BF237" s="203">
        <f>IF(N237="snížená",J237,0)</f>
        <v>0</v>
      </c>
      <c r="BG237" s="203">
        <f>IF(N237="zákl. přenesená",J237,0)</f>
        <v>0</v>
      </c>
      <c r="BH237" s="203">
        <f>IF(N237="sníž. přenesená",J237,0)</f>
        <v>0</v>
      </c>
      <c r="BI237" s="203">
        <f>IF(N237="nulová",J237,0)</f>
        <v>0</v>
      </c>
      <c r="BJ237" s="17" t="s">
        <v>84</v>
      </c>
      <c r="BK237" s="203">
        <f>ROUND(I237*H237,2)</f>
        <v>0</v>
      </c>
      <c r="BL237" s="17" t="s">
        <v>172</v>
      </c>
      <c r="BM237" s="202" t="s">
        <v>323</v>
      </c>
    </row>
    <row r="238" spans="1:65" s="2" customFormat="1" ht="19.5">
      <c r="A238" s="34"/>
      <c r="B238" s="35"/>
      <c r="C238" s="36"/>
      <c r="D238" s="204" t="s">
        <v>174</v>
      </c>
      <c r="E238" s="36"/>
      <c r="F238" s="205" t="s">
        <v>324</v>
      </c>
      <c r="G238" s="36"/>
      <c r="H238" s="36"/>
      <c r="I238" s="206"/>
      <c r="J238" s="36"/>
      <c r="K238" s="36"/>
      <c r="L238" s="39"/>
      <c r="M238" s="207"/>
      <c r="N238" s="208"/>
      <c r="O238" s="71"/>
      <c r="P238" s="71"/>
      <c r="Q238" s="71"/>
      <c r="R238" s="71"/>
      <c r="S238" s="71"/>
      <c r="T238" s="72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7" t="s">
        <v>174</v>
      </c>
      <c r="AU238" s="17" t="s">
        <v>84</v>
      </c>
    </row>
    <row r="239" spans="1:65" s="13" customFormat="1" ht="11.25">
      <c r="B239" s="209"/>
      <c r="C239" s="210"/>
      <c r="D239" s="204" t="s">
        <v>176</v>
      </c>
      <c r="E239" s="211" t="s">
        <v>1</v>
      </c>
      <c r="F239" s="212" t="s">
        <v>325</v>
      </c>
      <c r="G239" s="210"/>
      <c r="H239" s="213">
        <v>6</v>
      </c>
      <c r="I239" s="214"/>
      <c r="J239" s="210"/>
      <c r="K239" s="210"/>
      <c r="L239" s="215"/>
      <c r="M239" s="216"/>
      <c r="N239" s="217"/>
      <c r="O239" s="217"/>
      <c r="P239" s="217"/>
      <c r="Q239" s="217"/>
      <c r="R239" s="217"/>
      <c r="S239" s="217"/>
      <c r="T239" s="218"/>
      <c r="AT239" s="219" t="s">
        <v>176</v>
      </c>
      <c r="AU239" s="219" t="s">
        <v>84</v>
      </c>
      <c r="AV239" s="13" t="s">
        <v>84</v>
      </c>
      <c r="AW239" s="13" t="s">
        <v>32</v>
      </c>
      <c r="AX239" s="13" t="s">
        <v>76</v>
      </c>
      <c r="AY239" s="219" t="s">
        <v>164</v>
      </c>
    </row>
    <row r="240" spans="1:65" s="13" customFormat="1" ht="11.25">
      <c r="B240" s="209"/>
      <c r="C240" s="210"/>
      <c r="D240" s="204" t="s">
        <v>176</v>
      </c>
      <c r="E240" s="211" t="s">
        <v>1</v>
      </c>
      <c r="F240" s="212" t="s">
        <v>326</v>
      </c>
      <c r="G240" s="210"/>
      <c r="H240" s="213">
        <v>6</v>
      </c>
      <c r="I240" s="214"/>
      <c r="J240" s="210"/>
      <c r="K240" s="210"/>
      <c r="L240" s="215"/>
      <c r="M240" s="216"/>
      <c r="N240" s="217"/>
      <c r="O240" s="217"/>
      <c r="P240" s="217"/>
      <c r="Q240" s="217"/>
      <c r="R240" s="217"/>
      <c r="S240" s="217"/>
      <c r="T240" s="218"/>
      <c r="AT240" s="219" t="s">
        <v>176</v>
      </c>
      <c r="AU240" s="219" t="s">
        <v>84</v>
      </c>
      <c r="AV240" s="13" t="s">
        <v>84</v>
      </c>
      <c r="AW240" s="13" t="s">
        <v>32</v>
      </c>
      <c r="AX240" s="13" t="s">
        <v>76</v>
      </c>
      <c r="AY240" s="219" t="s">
        <v>164</v>
      </c>
    </row>
    <row r="241" spans="1:65" s="13" customFormat="1" ht="11.25">
      <c r="B241" s="209"/>
      <c r="C241" s="210"/>
      <c r="D241" s="204" t="s">
        <v>176</v>
      </c>
      <c r="E241" s="211" t="s">
        <v>1</v>
      </c>
      <c r="F241" s="212" t="s">
        <v>327</v>
      </c>
      <c r="G241" s="210"/>
      <c r="H241" s="213">
        <v>6</v>
      </c>
      <c r="I241" s="214"/>
      <c r="J241" s="210"/>
      <c r="K241" s="210"/>
      <c r="L241" s="215"/>
      <c r="M241" s="216"/>
      <c r="N241" s="217"/>
      <c r="O241" s="217"/>
      <c r="P241" s="217"/>
      <c r="Q241" s="217"/>
      <c r="R241" s="217"/>
      <c r="S241" s="217"/>
      <c r="T241" s="218"/>
      <c r="AT241" s="219" t="s">
        <v>176</v>
      </c>
      <c r="AU241" s="219" t="s">
        <v>84</v>
      </c>
      <c r="AV241" s="13" t="s">
        <v>84</v>
      </c>
      <c r="AW241" s="13" t="s">
        <v>32</v>
      </c>
      <c r="AX241" s="13" t="s">
        <v>76</v>
      </c>
      <c r="AY241" s="219" t="s">
        <v>164</v>
      </c>
    </row>
    <row r="242" spans="1:65" s="15" customFormat="1" ht="11.25">
      <c r="B242" s="241"/>
      <c r="C242" s="242"/>
      <c r="D242" s="204" t="s">
        <v>176</v>
      </c>
      <c r="E242" s="243" t="s">
        <v>1</v>
      </c>
      <c r="F242" s="244" t="s">
        <v>328</v>
      </c>
      <c r="G242" s="242"/>
      <c r="H242" s="245">
        <v>18</v>
      </c>
      <c r="I242" s="246"/>
      <c r="J242" s="242"/>
      <c r="K242" s="242"/>
      <c r="L242" s="247"/>
      <c r="M242" s="248"/>
      <c r="N242" s="249"/>
      <c r="O242" s="249"/>
      <c r="P242" s="249"/>
      <c r="Q242" s="249"/>
      <c r="R242" s="249"/>
      <c r="S242" s="249"/>
      <c r="T242" s="250"/>
      <c r="AT242" s="251" t="s">
        <v>176</v>
      </c>
      <c r="AU242" s="251" t="s">
        <v>84</v>
      </c>
      <c r="AV242" s="15" t="s">
        <v>303</v>
      </c>
      <c r="AW242" s="15" t="s">
        <v>32</v>
      </c>
      <c r="AX242" s="15" t="s">
        <v>76</v>
      </c>
      <c r="AY242" s="251" t="s">
        <v>164</v>
      </c>
    </row>
    <row r="243" spans="1:65" s="13" customFormat="1" ht="11.25">
      <c r="B243" s="209"/>
      <c r="C243" s="210"/>
      <c r="D243" s="204" t="s">
        <v>176</v>
      </c>
      <c r="E243" s="211" t="s">
        <v>1</v>
      </c>
      <c r="F243" s="212" t="s">
        <v>329</v>
      </c>
      <c r="G243" s="210"/>
      <c r="H243" s="213">
        <v>4</v>
      </c>
      <c r="I243" s="214"/>
      <c r="J243" s="210"/>
      <c r="K243" s="210"/>
      <c r="L243" s="215"/>
      <c r="M243" s="216"/>
      <c r="N243" s="217"/>
      <c r="O243" s="217"/>
      <c r="P243" s="217"/>
      <c r="Q243" s="217"/>
      <c r="R243" s="217"/>
      <c r="S243" s="217"/>
      <c r="T243" s="218"/>
      <c r="AT243" s="219" t="s">
        <v>176</v>
      </c>
      <c r="AU243" s="219" t="s">
        <v>84</v>
      </c>
      <c r="AV243" s="13" t="s">
        <v>84</v>
      </c>
      <c r="AW243" s="13" t="s">
        <v>32</v>
      </c>
      <c r="AX243" s="13" t="s">
        <v>76</v>
      </c>
      <c r="AY243" s="219" t="s">
        <v>164</v>
      </c>
    </row>
    <row r="244" spans="1:65" s="15" customFormat="1" ht="11.25">
      <c r="B244" s="241"/>
      <c r="C244" s="242"/>
      <c r="D244" s="204" t="s">
        <v>176</v>
      </c>
      <c r="E244" s="243" t="s">
        <v>1</v>
      </c>
      <c r="F244" s="244" t="s">
        <v>330</v>
      </c>
      <c r="G244" s="242"/>
      <c r="H244" s="245">
        <v>4</v>
      </c>
      <c r="I244" s="246"/>
      <c r="J244" s="242"/>
      <c r="K244" s="242"/>
      <c r="L244" s="247"/>
      <c r="M244" s="248"/>
      <c r="N244" s="249"/>
      <c r="O244" s="249"/>
      <c r="P244" s="249"/>
      <c r="Q244" s="249"/>
      <c r="R244" s="249"/>
      <c r="S244" s="249"/>
      <c r="T244" s="250"/>
      <c r="AT244" s="251" t="s">
        <v>176</v>
      </c>
      <c r="AU244" s="251" t="s">
        <v>84</v>
      </c>
      <c r="AV244" s="15" t="s">
        <v>303</v>
      </c>
      <c r="AW244" s="15" t="s">
        <v>32</v>
      </c>
      <c r="AX244" s="15" t="s">
        <v>76</v>
      </c>
      <c r="AY244" s="251" t="s">
        <v>164</v>
      </c>
    </row>
    <row r="245" spans="1:65" s="14" customFormat="1" ht="11.25">
      <c r="B245" s="220"/>
      <c r="C245" s="221"/>
      <c r="D245" s="204" t="s">
        <v>176</v>
      </c>
      <c r="E245" s="222" t="s">
        <v>1</v>
      </c>
      <c r="F245" s="223" t="s">
        <v>185</v>
      </c>
      <c r="G245" s="221"/>
      <c r="H245" s="224">
        <v>22</v>
      </c>
      <c r="I245" s="225"/>
      <c r="J245" s="221"/>
      <c r="K245" s="221"/>
      <c r="L245" s="226"/>
      <c r="M245" s="227"/>
      <c r="N245" s="228"/>
      <c r="O245" s="228"/>
      <c r="P245" s="228"/>
      <c r="Q245" s="228"/>
      <c r="R245" s="228"/>
      <c r="S245" s="228"/>
      <c r="T245" s="229"/>
      <c r="AT245" s="230" t="s">
        <v>176</v>
      </c>
      <c r="AU245" s="230" t="s">
        <v>84</v>
      </c>
      <c r="AV245" s="14" t="s">
        <v>172</v>
      </c>
      <c r="AW245" s="14" t="s">
        <v>32</v>
      </c>
      <c r="AX245" s="14" t="s">
        <v>82</v>
      </c>
      <c r="AY245" s="230" t="s">
        <v>164</v>
      </c>
    </row>
    <row r="246" spans="1:65" s="2" customFormat="1" ht="14.45" customHeight="1">
      <c r="A246" s="34"/>
      <c r="B246" s="35"/>
      <c r="C246" s="231" t="s">
        <v>331</v>
      </c>
      <c r="D246" s="231" t="s">
        <v>218</v>
      </c>
      <c r="E246" s="232" t="s">
        <v>332</v>
      </c>
      <c r="F246" s="233" t="s">
        <v>333</v>
      </c>
      <c r="G246" s="234" t="s">
        <v>322</v>
      </c>
      <c r="H246" s="235">
        <v>22</v>
      </c>
      <c r="I246" s="236"/>
      <c r="J246" s="237">
        <f>ROUND(I246*H246,2)</f>
        <v>0</v>
      </c>
      <c r="K246" s="233" t="s">
        <v>171</v>
      </c>
      <c r="L246" s="238"/>
      <c r="M246" s="239" t="s">
        <v>1</v>
      </c>
      <c r="N246" s="240" t="s">
        <v>42</v>
      </c>
      <c r="O246" s="71"/>
      <c r="P246" s="200">
        <f>O246*H246</f>
        <v>0</v>
      </c>
      <c r="Q246" s="200">
        <v>5.3999999999999999E-2</v>
      </c>
      <c r="R246" s="200">
        <f>Q246*H246</f>
        <v>1.1879999999999999</v>
      </c>
      <c r="S246" s="200">
        <v>0</v>
      </c>
      <c r="T246" s="201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02" t="s">
        <v>221</v>
      </c>
      <c r="AT246" s="202" t="s">
        <v>218</v>
      </c>
      <c r="AU246" s="202" t="s">
        <v>84</v>
      </c>
      <c r="AY246" s="17" t="s">
        <v>164</v>
      </c>
      <c r="BE246" s="203">
        <f>IF(N246="základní",J246,0)</f>
        <v>0</v>
      </c>
      <c r="BF246" s="203">
        <f>IF(N246="snížená",J246,0)</f>
        <v>0</v>
      </c>
      <c r="BG246" s="203">
        <f>IF(N246="zákl. přenesená",J246,0)</f>
        <v>0</v>
      </c>
      <c r="BH246" s="203">
        <f>IF(N246="sníž. přenesená",J246,0)</f>
        <v>0</v>
      </c>
      <c r="BI246" s="203">
        <f>IF(N246="nulová",J246,0)</f>
        <v>0</v>
      </c>
      <c r="BJ246" s="17" t="s">
        <v>84</v>
      </c>
      <c r="BK246" s="203">
        <f>ROUND(I246*H246,2)</f>
        <v>0</v>
      </c>
      <c r="BL246" s="17" t="s">
        <v>172</v>
      </c>
      <c r="BM246" s="202" t="s">
        <v>334</v>
      </c>
    </row>
    <row r="247" spans="1:65" s="2" customFormat="1" ht="11.25">
      <c r="A247" s="34"/>
      <c r="B247" s="35"/>
      <c r="C247" s="36"/>
      <c r="D247" s="204" t="s">
        <v>174</v>
      </c>
      <c r="E247" s="36"/>
      <c r="F247" s="205" t="s">
        <v>333</v>
      </c>
      <c r="G247" s="36"/>
      <c r="H247" s="36"/>
      <c r="I247" s="206"/>
      <c r="J247" s="36"/>
      <c r="K247" s="36"/>
      <c r="L247" s="39"/>
      <c r="M247" s="207"/>
      <c r="N247" s="208"/>
      <c r="O247" s="71"/>
      <c r="P247" s="71"/>
      <c r="Q247" s="71"/>
      <c r="R247" s="71"/>
      <c r="S247" s="71"/>
      <c r="T247" s="72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7" t="s">
        <v>174</v>
      </c>
      <c r="AU247" s="17" t="s">
        <v>84</v>
      </c>
    </row>
    <row r="248" spans="1:65" s="2" customFormat="1" ht="24.2" customHeight="1">
      <c r="A248" s="34"/>
      <c r="B248" s="35"/>
      <c r="C248" s="191" t="s">
        <v>335</v>
      </c>
      <c r="D248" s="191" t="s">
        <v>167</v>
      </c>
      <c r="E248" s="192" t="s">
        <v>336</v>
      </c>
      <c r="F248" s="193" t="s">
        <v>337</v>
      </c>
      <c r="G248" s="194" t="s">
        <v>322</v>
      </c>
      <c r="H248" s="195">
        <v>52</v>
      </c>
      <c r="I248" s="196"/>
      <c r="J248" s="197">
        <f>ROUND(I248*H248,2)</f>
        <v>0</v>
      </c>
      <c r="K248" s="193" t="s">
        <v>171</v>
      </c>
      <c r="L248" s="39"/>
      <c r="M248" s="198" t="s">
        <v>1</v>
      </c>
      <c r="N248" s="199" t="s">
        <v>42</v>
      </c>
      <c r="O248" s="71"/>
      <c r="P248" s="200">
        <f>O248*H248</f>
        <v>0</v>
      </c>
      <c r="Q248" s="200">
        <v>3.0300000000000001E-2</v>
      </c>
      <c r="R248" s="200">
        <f>Q248*H248</f>
        <v>1.5756000000000001</v>
      </c>
      <c r="S248" s="200">
        <v>0</v>
      </c>
      <c r="T248" s="201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02" t="s">
        <v>172</v>
      </c>
      <c r="AT248" s="202" t="s">
        <v>167</v>
      </c>
      <c r="AU248" s="202" t="s">
        <v>84</v>
      </c>
      <c r="AY248" s="17" t="s">
        <v>164</v>
      </c>
      <c r="BE248" s="203">
        <f>IF(N248="základní",J248,0)</f>
        <v>0</v>
      </c>
      <c r="BF248" s="203">
        <f>IF(N248="snížená",J248,0)</f>
        <v>0</v>
      </c>
      <c r="BG248" s="203">
        <f>IF(N248="zákl. přenesená",J248,0)</f>
        <v>0</v>
      </c>
      <c r="BH248" s="203">
        <f>IF(N248="sníž. přenesená",J248,0)</f>
        <v>0</v>
      </c>
      <c r="BI248" s="203">
        <f>IF(N248="nulová",J248,0)</f>
        <v>0</v>
      </c>
      <c r="BJ248" s="17" t="s">
        <v>84</v>
      </c>
      <c r="BK248" s="203">
        <f>ROUND(I248*H248,2)</f>
        <v>0</v>
      </c>
      <c r="BL248" s="17" t="s">
        <v>172</v>
      </c>
      <c r="BM248" s="202" t="s">
        <v>338</v>
      </c>
    </row>
    <row r="249" spans="1:65" s="2" customFormat="1" ht="19.5">
      <c r="A249" s="34"/>
      <c r="B249" s="35"/>
      <c r="C249" s="36"/>
      <c r="D249" s="204" t="s">
        <v>174</v>
      </c>
      <c r="E249" s="36"/>
      <c r="F249" s="205" t="s">
        <v>339</v>
      </c>
      <c r="G249" s="36"/>
      <c r="H249" s="36"/>
      <c r="I249" s="206"/>
      <c r="J249" s="36"/>
      <c r="K249" s="36"/>
      <c r="L249" s="39"/>
      <c r="M249" s="207"/>
      <c r="N249" s="208"/>
      <c r="O249" s="71"/>
      <c r="P249" s="71"/>
      <c r="Q249" s="71"/>
      <c r="R249" s="71"/>
      <c r="S249" s="71"/>
      <c r="T249" s="72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174</v>
      </c>
      <c r="AU249" s="17" t="s">
        <v>84</v>
      </c>
    </row>
    <row r="250" spans="1:65" s="13" customFormat="1" ht="11.25">
      <c r="B250" s="209"/>
      <c r="C250" s="210"/>
      <c r="D250" s="204" t="s">
        <v>176</v>
      </c>
      <c r="E250" s="211" t="s">
        <v>1</v>
      </c>
      <c r="F250" s="212" t="s">
        <v>325</v>
      </c>
      <c r="G250" s="210"/>
      <c r="H250" s="213">
        <v>6</v>
      </c>
      <c r="I250" s="214"/>
      <c r="J250" s="210"/>
      <c r="K250" s="210"/>
      <c r="L250" s="215"/>
      <c r="M250" s="216"/>
      <c r="N250" s="217"/>
      <c r="O250" s="217"/>
      <c r="P250" s="217"/>
      <c r="Q250" s="217"/>
      <c r="R250" s="217"/>
      <c r="S250" s="217"/>
      <c r="T250" s="218"/>
      <c r="AT250" s="219" t="s">
        <v>176</v>
      </c>
      <c r="AU250" s="219" t="s">
        <v>84</v>
      </c>
      <c r="AV250" s="13" t="s">
        <v>84</v>
      </c>
      <c r="AW250" s="13" t="s">
        <v>32</v>
      </c>
      <c r="AX250" s="13" t="s">
        <v>76</v>
      </c>
      <c r="AY250" s="219" t="s">
        <v>164</v>
      </c>
    </row>
    <row r="251" spans="1:65" s="13" customFormat="1" ht="11.25">
      <c r="B251" s="209"/>
      <c r="C251" s="210"/>
      <c r="D251" s="204" t="s">
        <v>176</v>
      </c>
      <c r="E251" s="211" t="s">
        <v>1</v>
      </c>
      <c r="F251" s="212" t="s">
        <v>340</v>
      </c>
      <c r="G251" s="210"/>
      <c r="H251" s="213">
        <v>12</v>
      </c>
      <c r="I251" s="214"/>
      <c r="J251" s="210"/>
      <c r="K251" s="210"/>
      <c r="L251" s="215"/>
      <c r="M251" s="216"/>
      <c r="N251" s="217"/>
      <c r="O251" s="217"/>
      <c r="P251" s="217"/>
      <c r="Q251" s="217"/>
      <c r="R251" s="217"/>
      <c r="S251" s="217"/>
      <c r="T251" s="218"/>
      <c r="AT251" s="219" t="s">
        <v>176</v>
      </c>
      <c r="AU251" s="219" t="s">
        <v>84</v>
      </c>
      <c r="AV251" s="13" t="s">
        <v>84</v>
      </c>
      <c r="AW251" s="13" t="s">
        <v>32</v>
      </c>
      <c r="AX251" s="13" t="s">
        <v>76</v>
      </c>
      <c r="AY251" s="219" t="s">
        <v>164</v>
      </c>
    </row>
    <row r="252" spans="1:65" s="13" customFormat="1" ht="11.25">
      <c r="B252" s="209"/>
      <c r="C252" s="210"/>
      <c r="D252" s="204" t="s">
        <v>176</v>
      </c>
      <c r="E252" s="211" t="s">
        <v>1</v>
      </c>
      <c r="F252" s="212" t="s">
        <v>341</v>
      </c>
      <c r="G252" s="210"/>
      <c r="H252" s="213">
        <v>12</v>
      </c>
      <c r="I252" s="214"/>
      <c r="J252" s="210"/>
      <c r="K252" s="210"/>
      <c r="L252" s="215"/>
      <c r="M252" s="216"/>
      <c r="N252" s="217"/>
      <c r="O252" s="217"/>
      <c r="P252" s="217"/>
      <c r="Q252" s="217"/>
      <c r="R252" s="217"/>
      <c r="S252" s="217"/>
      <c r="T252" s="218"/>
      <c r="AT252" s="219" t="s">
        <v>176</v>
      </c>
      <c r="AU252" s="219" t="s">
        <v>84</v>
      </c>
      <c r="AV252" s="13" t="s">
        <v>84</v>
      </c>
      <c r="AW252" s="13" t="s">
        <v>32</v>
      </c>
      <c r="AX252" s="13" t="s">
        <v>76</v>
      </c>
      <c r="AY252" s="219" t="s">
        <v>164</v>
      </c>
    </row>
    <row r="253" spans="1:65" s="13" customFormat="1" ht="11.25">
      <c r="B253" s="209"/>
      <c r="C253" s="210"/>
      <c r="D253" s="204" t="s">
        <v>176</v>
      </c>
      <c r="E253" s="211" t="s">
        <v>1</v>
      </c>
      <c r="F253" s="212" t="s">
        <v>342</v>
      </c>
      <c r="G253" s="210"/>
      <c r="H253" s="213">
        <v>6</v>
      </c>
      <c r="I253" s="214"/>
      <c r="J253" s="210"/>
      <c r="K253" s="210"/>
      <c r="L253" s="215"/>
      <c r="M253" s="216"/>
      <c r="N253" s="217"/>
      <c r="O253" s="217"/>
      <c r="P253" s="217"/>
      <c r="Q253" s="217"/>
      <c r="R253" s="217"/>
      <c r="S253" s="217"/>
      <c r="T253" s="218"/>
      <c r="AT253" s="219" t="s">
        <v>176</v>
      </c>
      <c r="AU253" s="219" t="s">
        <v>84</v>
      </c>
      <c r="AV253" s="13" t="s">
        <v>84</v>
      </c>
      <c r="AW253" s="13" t="s">
        <v>32</v>
      </c>
      <c r="AX253" s="13" t="s">
        <v>76</v>
      </c>
      <c r="AY253" s="219" t="s">
        <v>164</v>
      </c>
    </row>
    <row r="254" spans="1:65" s="15" customFormat="1" ht="11.25">
      <c r="B254" s="241"/>
      <c r="C254" s="242"/>
      <c r="D254" s="204" t="s">
        <v>176</v>
      </c>
      <c r="E254" s="243" t="s">
        <v>1</v>
      </c>
      <c r="F254" s="244" t="s">
        <v>328</v>
      </c>
      <c r="G254" s="242"/>
      <c r="H254" s="245">
        <v>36</v>
      </c>
      <c r="I254" s="246"/>
      <c r="J254" s="242"/>
      <c r="K254" s="242"/>
      <c r="L254" s="247"/>
      <c r="M254" s="248"/>
      <c r="N254" s="249"/>
      <c r="O254" s="249"/>
      <c r="P254" s="249"/>
      <c r="Q254" s="249"/>
      <c r="R254" s="249"/>
      <c r="S254" s="249"/>
      <c r="T254" s="250"/>
      <c r="AT254" s="251" t="s">
        <v>176</v>
      </c>
      <c r="AU254" s="251" t="s">
        <v>84</v>
      </c>
      <c r="AV254" s="15" t="s">
        <v>303</v>
      </c>
      <c r="AW254" s="15" t="s">
        <v>32</v>
      </c>
      <c r="AX254" s="15" t="s">
        <v>76</v>
      </c>
      <c r="AY254" s="251" t="s">
        <v>164</v>
      </c>
    </row>
    <row r="255" spans="1:65" s="13" customFormat="1" ht="11.25">
      <c r="B255" s="209"/>
      <c r="C255" s="210"/>
      <c r="D255" s="204" t="s">
        <v>176</v>
      </c>
      <c r="E255" s="211" t="s">
        <v>1</v>
      </c>
      <c r="F255" s="212" t="s">
        <v>343</v>
      </c>
      <c r="G255" s="210"/>
      <c r="H255" s="213">
        <v>8</v>
      </c>
      <c r="I255" s="214"/>
      <c r="J255" s="210"/>
      <c r="K255" s="210"/>
      <c r="L255" s="215"/>
      <c r="M255" s="216"/>
      <c r="N255" s="217"/>
      <c r="O255" s="217"/>
      <c r="P255" s="217"/>
      <c r="Q255" s="217"/>
      <c r="R255" s="217"/>
      <c r="S255" s="217"/>
      <c r="T255" s="218"/>
      <c r="AT255" s="219" t="s">
        <v>176</v>
      </c>
      <c r="AU255" s="219" t="s">
        <v>84</v>
      </c>
      <c r="AV255" s="13" t="s">
        <v>84</v>
      </c>
      <c r="AW255" s="13" t="s">
        <v>32</v>
      </c>
      <c r="AX255" s="13" t="s">
        <v>76</v>
      </c>
      <c r="AY255" s="219" t="s">
        <v>164</v>
      </c>
    </row>
    <row r="256" spans="1:65" s="13" customFormat="1" ht="11.25">
      <c r="B256" s="209"/>
      <c r="C256" s="210"/>
      <c r="D256" s="204" t="s">
        <v>176</v>
      </c>
      <c r="E256" s="211" t="s">
        <v>1</v>
      </c>
      <c r="F256" s="212" t="s">
        <v>344</v>
      </c>
      <c r="G256" s="210"/>
      <c r="H256" s="213">
        <v>4</v>
      </c>
      <c r="I256" s="214"/>
      <c r="J256" s="210"/>
      <c r="K256" s="210"/>
      <c r="L256" s="215"/>
      <c r="M256" s="216"/>
      <c r="N256" s="217"/>
      <c r="O256" s="217"/>
      <c r="P256" s="217"/>
      <c r="Q256" s="217"/>
      <c r="R256" s="217"/>
      <c r="S256" s="217"/>
      <c r="T256" s="218"/>
      <c r="AT256" s="219" t="s">
        <v>176</v>
      </c>
      <c r="AU256" s="219" t="s">
        <v>84</v>
      </c>
      <c r="AV256" s="13" t="s">
        <v>84</v>
      </c>
      <c r="AW256" s="13" t="s">
        <v>32</v>
      </c>
      <c r="AX256" s="13" t="s">
        <v>76</v>
      </c>
      <c r="AY256" s="219" t="s">
        <v>164</v>
      </c>
    </row>
    <row r="257" spans="1:65" s="13" customFormat="1" ht="11.25">
      <c r="B257" s="209"/>
      <c r="C257" s="210"/>
      <c r="D257" s="204" t="s">
        <v>176</v>
      </c>
      <c r="E257" s="211" t="s">
        <v>1</v>
      </c>
      <c r="F257" s="212" t="s">
        <v>345</v>
      </c>
      <c r="G257" s="210"/>
      <c r="H257" s="213">
        <v>4</v>
      </c>
      <c r="I257" s="214"/>
      <c r="J257" s="210"/>
      <c r="K257" s="210"/>
      <c r="L257" s="215"/>
      <c r="M257" s="216"/>
      <c r="N257" s="217"/>
      <c r="O257" s="217"/>
      <c r="P257" s="217"/>
      <c r="Q257" s="217"/>
      <c r="R257" s="217"/>
      <c r="S257" s="217"/>
      <c r="T257" s="218"/>
      <c r="AT257" s="219" t="s">
        <v>176</v>
      </c>
      <c r="AU257" s="219" t="s">
        <v>84</v>
      </c>
      <c r="AV257" s="13" t="s">
        <v>84</v>
      </c>
      <c r="AW257" s="13" t="s">
        <v>32</v>
      </c>
      <c r="AX257" s="13" t="s">
        <v>76</v>
      </c>
      <c r="AY257" s="219" t="s">
        <v>164</v>
      </c>
    </row>
    <row r="258" spans="1:65" s="15" customFormat="1" ht="11.25">
      <c r="B258" s="241"/>
      <c r="C258" s="242"/>
      <c r="D258" s="204" t="s">
        <v>176</v>
      </c>
      <c r="E258" s="243" t="s">
        <v>1</v>
      </c>
      <c r="F258" s="244" t="s">
        <v>330</v>
      </c>
      <c r="G258" s="242"/>
      <c r="H258" s="245">
        <v>16</v>
      </c>
      <c r="I258" s="246"/>
      <c r="J258" s="242"/>
      <c r="K258" s="242"/>
      <c r="L258" s="247"/>
      <c r="M258" s="248"/>
      <c r="N258" s="249"/>
      <c r="O258" s="249"/>
      <c r="P258" s="249"/>
      <c r="Q258" s="249"/>
      <c r="R258" s="249"/>
      <c r="S258" s="249"/>
      <c r="T258" s="250"/>
      <c r="AT258" s="251" t="s">
        <v>176</v>
      </c>
      <c r="AU258" s="251" t="s">
        <v>84</v>
      </c>
      <c r="AV258" s="15" t="s">
        <v>303</v>
      </c>
      <c r="AW258" s="15" t="s">
        <v>32</v>
      </c>
      <c r="AX258" s="15" t="s">
        <v>76</v>
      </c>
      <c r="AY258" s="251" t="s">
        <v>164</v>
      </c>
    </row>
    <row r="259" spans="1:65" s="14" customFormat="1" ht="11.25">
      <c r="B259" s="220"/>
      <c r="C259" s="221"/>
      <c r="D259" s="204" t="s">
        <v>176</v>
      </c>
      <c r="E259" s="222" t="s">
        <v>1</v>
      </c>
      <c r="F259" s="223" t="s">
        <v>185</v>
      </c>
      <c r="G259" s="221"/>
      <c r="H259" s="224">
        <v>52</v>
      </c>
      <c r="I259" s="225"/>
      <c r="J259" s="221"/>
      <c r="K259" s="221"/>
      <c r="L259" s="226"/>
      <c r="M259" s="227"/>
      <c r="N259" s="228"/>
      <c r="O259" s="228"/>
      <c r="P259" s="228"/>
      <c r="Q259" s="228"/>
      <c r="R259" s="228"/>
      <c r="S259" s="228"/>
      <c r="T259" s="229"/>
      <c r="AT259" s="230" t="s">
        <v>176</v>
      </c>
      <c r="AU259" s="230" t="s">
        <v>84</v>
      </c>
      <c r="AV259" s="14" t="s">
        <v>172</v>
      </c>
      <c r="AW259" s="14" t="s">
        <v>32</v>
      </c>
      <c r="AX259" s="14" t="s">
        <v>82</v>
      </c>
      <c r="AY259" s="230" t="s">
        <v>164</v>
      </c>
    </row>
    <row r="260" spans="1:65" s="2" customFormat="1" ht="14.45" customHeight="1">
      <c r="A260" s="34"/>
      <c r="B260" s="35"/>
      <c r="C260" s="231" t="s">
        <v>346</v>
      </c>
      <c r="D260" s="231" t="s">
        <v>218</v>
      </c>
      <c r="E260" s="232" t="s">
        <v>347</v>
      </c>
      <c r="F260" s="233" t="s">
        <v>348</v>
      </c>
      <c r="G260" s="234" t="s">
        <v>322</v>
      </c>
      <c r="H260" s="235">
        <v>36</v>
      </c>
      <c r="I260" s="236"/>
      <c r="J260" s="237">
        <f>ROUND(I260*H260,2)</f>
        <v>0</v>
      </c>
      <c r="K260" s="233" t="s">
        <v>171</v>
      </c>
      <c r="L260" s="238"/>
      <c r="M260" s="239" t="s">
        <v>1</v>
      </c>
      <c r="N260" s="240" t="s">
        <v>42</v>
      </c>
      <c r="O260" s="71"/>
      <c r="P260" s="200">
        <f>O260*H260</f>
        <v>0</v>
      </c>
      <c r="Q260" s="200">
        <v>7.1999999999999995E-2</v>
      </c>
      <c r="R260" s="200">
        <f>Q260*H260</f>
        <v>2.5919999999999996</v>
      </c>
      <c r="S260" s="200">
        <v>0</v>
      </c>
      <c r="T260" s="201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202" t="s">
        <v>221</v>
      </c>
      <c r="AT260" s="202" t="s">
        <v>218</v>
      </c>
      <c r="AU260" s="202" t="s">
        <v>84</v>
      </c>
      <c r="AY260" s="17" t="s">
        <v>164</v>
      </c>
      <c r="BE260" s="203">
        <f>IF(N260="základní",J260,0)</f>
        <v>0</v>
      </c>
      <c r="BF260" s="203">
        <f>IF(N260="snížená",J260,0)</f>
        <v>0</v>
      </c>
      <c r="BG260" s="203">
        <f>IF(N260="zákl. přenesená",J260,0)</f>
        <v>0</v>
      </c>
      <c r="BH260" s="203">
        <f>IF(N260="sníž. přenesená",J260,0)</f>
        <v>0</v>
      </c>
      <c r="BI260" s="203">
        <f>IF(N260="nulová",J260,0)</f>
        <v>0</v>
      </c>
      <c r="BJ260" s="17" t="s">
        <v>84</v>
      </c>
      <c r="BK260" s="203">
        <f>ROUND(I260*H260,2)</f>
        <v>0</v>
      </c>
      <c r="BL260" s="17" t="s">
        <v>172</v>
      </c>
      <c r="BM260" s="202" t="s">
        <v>349</v>
      </c>
    </row>
    <row r="261" spans="1:65" s="2" customFormat="1" ht="11.25">
      <c r="A261" s="34"/>
      <c r="B261" s="35"/>
      <c r="C261" s="36"/>
      <c r="D261" s="204" t="s">
        <v>174</v>
      </c>
      <c r="E261" s="36"/>
      <c r="F261" s="205" t="s">
        <v>348</v>
      </c>
      <c r="G261" s="36"/>
      <c r="H261" s="36"/>
      <c r="I261" s="206"/>
      <c r="J261" s="36"/>
      <c r="K261" s="36"/>
      <c r="L261" s="39"/>
      <c r="M261" s="207"/>
      <c r="N261" s="208"/>
      <c r="O261" s="71"/>
      <c r="P261" s="71"/>
      <c r="Q261" s="71"/>
      <c r="R261" s="71"/>
      <c r="S261" s="71"/>
      <c r="T261" s="72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7" t="s">
        <v>174</v>
      </c>
      <c r="AU261" s="17" t="s">
        <v>84</v>
      </c>
    </row>
    <row r="262" spans="1:65" s="13" customFormat="1" ht="11.25">
      <c r="B262" s="209"/>
      <c r="C262" s="210"/>
      <c r="D262" s="204" t="s">
        <v>176</v>
      </c>
      <c r="E262" s="211" t="s">
        <v>1</v>
      </c>
      <c r="F262" s="212" t="s">
        <v>325</v>
      </c>
      <c r="G262" s="210"/>
      <c r="H262" s="213">
        <v>6</v>
      </c>
      <c r="I262" s="214"/>
      <c r="J262" s="210"/>
      <c r="K262" s="210"/>
      <c r="L262" s="215"/>
      <c r="M262" s="216"/>
      <c r="N262" s="217"/>
      <c r="O262" s="217"/>
      <c r="P262" s="217"/>
      <c r="Q262" s="217"/>
      <c r="R262" s="217"/>
      <c r="S262" s="217"/>
      <c r="T262" s="218"/>
      <c r="AT262" s="219" t="s">
        <v>176</v>
      </c>
      <c r="AU262" s="219" t="s">
        <v>84</v>
      </c>
      <c r="AV262" s="13" t="s">
        <v>84</v>
      </c>
      <c r="AW262" s="13" t="s">
        <v>32</v>
      </c>
      <c r="AX262" s="13" t="s">
        <v>76</v>
      </c>
      <c r="AY262" s="219" t="s">
        <v>164</v>
      </c>
    </row>
    <row r="263" spans="1:65" s="13" customFormat="1" ht="11.25">
      <c r="B263" s="209"/>
      <c r="C263" s="210"/>
      <c r="D263" s="204" t="s">
        <v>176</v>
      </c>
      <c r="E263" s="211" t="s">
        <v>1</v>
      </c>
      <c r="F263" s="212" t="s">
        <v>340</v>
      </c>
      <c r="G263" s="210"/>
      <c r="H263" s="213">
        <v>12</v>
      </c>
      <c r="I263" s="214"/>
      <c r="J263" s="210"/>
      <c r="K263" s="210"/>
      <c r="L263" s="215"/>
      <c r="M263" s="216"/>
      <c r="N263" s="217"/>
      <c r="O263" s="217"/>
      <c r="P263" s="217"/>
      <c r="Q263" s="217"/>
      <c r="R263" s="217"/>
      <c r="S263" s="217"/>
      <c r="T263" s="218"/>
      <c r="AT263" s="219" t="s">
        <v>176</v>
      </c>
      <c r="AU263" s="219" t="s">
        <v>84</v>
      </c>
      <c r="AV263" s="13" t="s">
        <v>84</v>
      </c>
      <c r="AW263" s="13" t="s">
        <v>32</v>
      </c>
      <c r="AX263" s="13" t="s">
        <v>76</v>
      </c>
      <c r="AY263" s="219" t="s">
        <v>164</v>
      </c>
    </row>
    <row r="264" spans="1:65" s="13" customFormat="1" ht="11.25">
      <c r="B264" s="209"/>
      <c r="C264" s="210"/>
      <c r="D264" s="204" t="s">
        <v>176</v>
      </c>
      <c r="E264" s="211" t="s">
        <v>1</v>
      </c>
      <c r="F264" s="212" t="s">
        <v>350</v>
      </c>
      <c r="G264" s="210"/>
      <c r="H264" s="213">
        <v>6</v>
      </c>
      <c r="I264" s="214"/>
      <c r="J264" s="210"/>
      <c r="K264" s="210"/>
      <c r="L264" s="215"/>
      <c r="M264" s="216"/>
      <c r="N264" s="217"/>
      <c r="O264" s="217"/>
      <c r="P264" s="217"/>
      <c r="Q264" s="217"/>
      <c r="R264" s="217"/>
      <c r="S264" s="217"/>
      <c r="T264" s="218"/>
      <c r="AT264" s="219" t="s">
        <v>176</v>
      </c>
      <c r="AU264" s="219" t="s">
        <v>84</v>
      </c>
      <c r="AV264" s="13" t="s">
        <v>84</v>
      </c>
      <c r="AW264" s="13" t="s">
        <v>32</v>
      </c>
      <c r="AX264" s="13" t="s">
        <v>76</v>
      </c>
      <c r="AY264" s="219" t="s">
        <v>164</v>
      </c>
    </row>
    <row r="265" spans="1:65" s="15" customFormat="1" ht="11.25">
      <c r="B265" s="241"/>
      <c r="C265" s="242"/>
      <c r="D265" s="204" t="s">
        <v>176</v>
      </c>
      <c r="E265" s="243" t="s">
        <v>1</v>
      </c>
      <c r="F265" s="244" t="s">
        <v>328</v>
      </c>
      <c r="G265" s="242"/>
      <c r="H265" s="245">
        <v>24</v>
      </c>
      <c r="I265" s="246"/>
      <c r="J265" s="242"/>
      <c r="K265" s="242"/>
      <c r="L265" s="247"/>
      <c r="M265" s="248"/>
      <c r="N265" s="249"/>
      <c r="O265" s="249"/>
      <c r="P265" s="249"/>
      <c r="Q265" s="249"/>
      <c r="R265" s="249"/>
      <c r="S265" s="249"/>
      <c r="T265" s="250"/>
      <c r="AT265" s="251" t="s">
        <v>176</v>
      </c>
      <c r="AU265" s="251" t="s">
        <v>84</v>
      </c>
      <c r="AV265" s="15" t="s">
        <v>303</v>
      </c>
      <c r="AW265" s="15" t="s">
        <v>32</v>
      </c>
      <c r="AX265" s="15" t="s">
        <v>76</v>
      </c>
      <c r="AY265" s="251" t="s">
        <v>164</v>
      </c>
    </row>
    <row r="266" spans="1:65" s="13" customFormat="1" ht="11.25">
      <c r="B266" s="209"/>
      <c r="C266" s="210"/>
      <c r="D266" s="204" t="s">
        <v>176</v>
      </c>
      <c r="E266" s="211" t="s">
        <v>1</v>
      </c>
      <c r="F266" s="212" t="s">
        <v>343</v>
      </c>
      <c r="G266" s="210"/>
      <c r="H266" s="213">
        <v>8</v>
      </c>
      <c r="I266" s="214"/>
      <c r="J266" s="210"/>
      <c r="K266" s="210"/>
      <c r="L266" s="215"/>
      <c r="M266" s="216"/>
      <c r="N266" s="217"/>
      <c r="O266" s="217"/>
      <c r="P266" s="217"/>
      <c r="Q266" s="217"/>
      <c r="R266" s="217"/>
      <c r="S266" s="217"/>
      <c r="T266" s="218"/>
      <c r="AT266" s="219" t="s">
        <v>176</v>
      </c>
      <c r="AU266" s="219" t="s">
        <v>84</v>
      </c>
      <c r="AV266" s="13" t="s">
        <v>84</v>
      </c>
      <c r="AW266" s="13" t="s">
        <v>32</v>
      </c>
      <c r="AX266" s="13" t="s">
        <v>76</v>
      </c>
      <c r="AY266" s="219" t="s">
        <v>164</v>
      </c>
    </row>
    <row r="267" spans="1:65" s="13" customFormat="1" ht="11.25">
      <c r="B267" s="209"/>
      <c r="C267" s="210"/>
      <c r="D267" s="204" t="s">
        <v>176</v>
      </c>
      <c r="E267" s="211" t="s">
        <v>1</v>
      </c>
      <c r="F267" s="212" t="s">
        <v>344</v>
      </c>
      <c r="G267" s="210"/>
      <c r="H267" s="213">
        <v>4</v>
      </c>
      <c r="I267" s="214"/>
      <c r="J267" s="210"/>
      <c r="K267" s="210"/>
      <c r="L267" s="215"/>
      <c r="M267" s="216"/>
      <c r="N267" s="217"/>
      <c r="O267" s="217"/>
      <c r="P267" s="217"/>
      <c r="Q267" s="217"/>
      <c r="R267" s="217"/>
      <c r="S267" s="217"/>
      <c r="T267" s="218"/>
      <c r="AT267" s="219" t="s">
        <v>176</v>
      </c>
      <c r="AU267" s="219" t="s">
        <v>84</v>
      </c>
      <c r="AV267" s="13" t="s">
        <v>84</v>
      </c>
      <c r="AW267" s="13" t="s">
        <v>32</v>
      </c>
      <c r="AX267" s="13" t="s">
        <v>76</v>
      </c>
      <c r="AY267" s="219" t="s">
        <v>164</v>
      </c>
    </row>
    <row r="268" spans="1:65" s="15" customFormat="1" ht="11.25">
      <c r="B268" s="241"/>
      <c r="C268" s="242"/>
      <c r="D268" s="204" t="s">
        <v>176</v>
      </c>
      <c r="E268" s="243" t="s">
        <v>1</v>
      </c>
      <c r="F268" s="244" t="s">
        <v>330</v>
      </c>
      <c r="G268" s="242"/>
      <c r="H268" s="245">
        <v>12</v>
      </c>
      <c r="I268" s="246"/>
      <c r="J268" s="242"/>
      <c r="K268" s="242"/>
      <c r="L268" s="247"/>
      <c r="M268" s="248"/>
      <c r="N268" s="249"/>
      <c r="O268" s="249"/>
      <c r="P268" s="249"/>
      <c r="Q268" s="249"/>
      <c r="R268" s="249"/>
      <c r="S268" s="249"/>
      <c r="T268" s="250"/>
      <c r="AT268" s="251" t="s">
        <v>176</v>
      </c>
      <c r="AU268" s="251" t="s">
        <v>84</v>
      </c>
      <c r="AV268" s="15" t="s">
        <v>303</v>
      </c>
      <c r="AW268" s="15" t="s">
        <v>32</v>
      </c>
      <c r="AX268" s="15" t="s">
        <v>76</v>
      </c>
      <c r="AY268" s="251" t="s">
        <v>164</v>
      </c>
    </row>
    <row r="269" spans="1:65" s="14" customFormat="1" ht="11.25">
      <c r="B269" s="220"/>
      <c r="C269" s="221"/>
      <c r="D269" s="204" t="s">
        <v>176</v>
      </c>
      <c r="E269" s="222" t="s">
        <v>1</v>
      </c>
      <c r="F269" s="223" t="s">
        <v>185</v>
      </c>
      <c r="G269" s="221"/>
      <c r="H269" s="224">
        <v>36</v>
      </c>
      <c r="I269" s="225"/>
      <c r="J269" s="221"/>
      <c r="K269" s="221"/>
      <c r="L269" s="226"/>
      <c r="M269" s="227"/>
      <c r="N269" s="228"/>
      <c r="O269" s="228"/>
      <c r="P269" s="228"/>
      <c r="Q269" s="228"/>
      <c r="R269" s="228"/>
      <c r="S269" s="228"/>
      <c r="T269" s="229"/>
      <c r="AT269" s="230" t="s">
        <v>176</v>
      </c>
      <c r="AU269" s="230" t="s">
        <v>84</v>
      </c>
      <c r="AV269" s="14" t="s">
        <v>172</v>
      </c>
      <c r="AW269" s="14" t="s">
        <v>32</v>
      </c>
      <c r="AX269" s="14" t="s">
        <v>82</v>
      </c>
      <c r="AY269" s="230" t="s">
        <v>164</v>
      </c>
    </row>
    <row r="270" spans="1:65" s="2" customFormat="1" ht="14.45" customHeight="1">
      <c r="A270" s="34"/>
      <c r="B270" s="35"/>
      <c r="C270" s="231" t="s">
        <v>351</v>
      </c>
      <c r="D270" s="231" t="s">
        <v>218</v>
      </c>
      <c r="E270" s="232" t="s">
        <v>352</v>
      </c>
      <c r="F270" s="233" t="s">
        <v>353</v>
      </c>
      <c r="G270" s="234" t="s">
        <v>322</v>
      </c>
      <c r="H270" s="235">
        <v>10</v>
      </c>
      <c r="I270" s="236"/>
      <c r="J270" s="237">
        <f>ROUND(I270*H270,2)</f>
        <v>0</v>
      </c>
      <c r="K270" s="233" t="s">
        <v>171</v>
      </c>
      <c r="L270" s="238"/>
      <c r="M270" s="239" t="s">
        <v>1</v>
      </c>
      <c r="N270" s="240" t="s">
        <v>42</v>
      </c>
      <c r="O270" s="71"/>
      <c r="P270" s="200">
        <f>O270*H270</f>
        <v>0</v>
      </c>
      <c r="Q270" s="200">
        <v>8.1000000000000003E-2</v>
      </c>
      <c r="R270" s="200">
        <f>Q270*H270</f>
        <v>0.81</v>
      </c>
      <c r="S270" s="200">
        <v>0</v>
      </c>
      <c r="T270" s="201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02" t="s">
        <v>221</v>
      </c>
      <c r="AT270" s="202" t="s">
        <v>218</v>
      </c>
      <c r="AU270" s="202" t="s">
        <v>84</v>
      </c>
      <c r="AY270" s="17" t="s">
        <v>164</v>
      </c>
      <c r="BE270" s="203">
        <f>IF(N270="základní",J270,0)</f>
        <v>0</v>
      </c>
      <c r="BF270" s="203">
        <f>IF(N270="snížená",J270,0)</f>
        <v>0</v>
      </c>
      <c r="BG270" s="203">
        <f>IF(N270="zákl. přenesená",J270,0)</f>
        <v>0</v>
      </c>
      <c r="BH270" s="203">
        <f>IF(N270="sníž. přenesená",J270,0)</f>
        <v>0</v>
      </c>
      <c r="BI270" s="203">
        <f>IF(N270="nulová",J270,0)</f>
        <v>0</v>
      </c>
      <c r="BJ270" s="17" t="s">
        <v>84</v>
      </c>
      <c r="BK270" s="203">
        <f>ROUND(I270*H270,2)</f>
        <v>0</v>
      </c>
      <c r="BL270" s="17" t="s">
        <v>172</v>
      </c>
      <c r="BM270" s="202" t="s">
        <v>354</v>
      </c>
    </row>
    <row r="271" spans="1:65" s="2" customFormat="1" ht="11.25">
      <c r="A271" s="34"/>
      <c r="B271" s="35"/>
      <c r="C271" s="36"/>
      <c r="D271" s="204" t="s">
        <v>174</v>
      </c>
      <c r="E271" s="36"/>
      <c r="F271" s="205" t="s">
        <v>353</v>
      </c>
      <c r="G271" s="36"/>
      <c r="H271" s="36"/>
      <c r="I271" s="206"/>
      <c r="J271" s="36"/>
      <c r="K271" s="36"/>
      <c r="L271" s="39"/>
      <c r="M271" s="207"/>
      <c r="N271" s="208"/>
      <c r="O271" s="71"/>
      <c r="P271" s="71"/>
      <c r="Q271" s="71"/>
      <c r="R271" s="71"/>
      <c r="S271" s="71"/>
      <c r="T271" s="72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7" t="s">
        <v>174</v>
      </c>
      <c r="AU271" s="17" t="s">
        <v>84</v>
      </c>
    </row>
    <row r="272" spans="1:65" s="13" customFormat="1" ht="11.25">
      <c r="B272" s="209"/>
      <c r="C272" s="210"/>
      <c r="D272" s="204" t="s">
        <v>176</v>
      </c>
      <c r="E272" s="211" t="s">
        <v>1</v>
      </c>
      <c r="F272" s="212" t="s">
        <v>350</v>
      </c>
      <c r="G272" s="210"/>
      <c r="H272" s="213">
        <v>6</v>
      </c>
      <c r="I272" s="214"/>
      <c r="J272" s="210"/>
      <c r="K272" s="210"/>
      <c r="L272" s="215"/>
      <c r="M272" s="216"/>
      <c r="N272" s="217"/>
      <c r="O272" s="217"/>
      <c r="P272" s="217"/>
      <c r="Q272" s="217"/>
      <c r="R272" s="217"/>
      <c r="S272" s="217"/>
      <c r="T272" s="218"/>
      <c r="AT272" s="219" t="s">
        <v>176</v>
      </c>
      <c r="AU272" s="219" t="s">
        <v>84</v>
      </c>
      <c r="AV272" s="13" t="s">
        <v>84</v>
      </c>
      <c r="AW272" s="13" t="s">
        <v>32</v>
      </c>
      <c r="AX272" s="13" t="s">
        <v>76</v>
      </c>
      <c r="AY272" s="219" t="s">
        <v>164</v>
      </c>
    </row>
    <row r="273" spans="1:65" s="13" customFormat="1" ht="11.25">
      <c r="B273" s="209"/>
      <c r="C273" s="210"/>
      <c r="D273" s="204" t="s">
        <v>176</v>
      </c>
      <c r="E273" s="211" t="s">
        <v>1</v>
      </c>
      <c r="F273" s="212" t="s">
        <v>345</v>
      </c>
      <c r="G273" s="210"/>
      <c r="H273" s="213">
        <v>4</v>
      </c>
      <c r="I273" s="214"/>
      <c r="J273" s="210"/>
      <c r="K273" s="210"/>
      <c r="L273" s="215"/>
      <c r="M273" s="216"/>
      <c r="N273" s="217"/>
      <c r="O273" s="217"/>
      <c r="P273" s="217"/>
      <c r="Q273" s="217"/>
      <c r="R273" s="217"/>
      <c r="S273" s="217"/>
      <c r="T273" s="218"/>
      <c r="AT273" s="219" t="s">
        <v>176</v>
      </c>
      <c r="AU273" s="219" t="s">
        <v>84</v>
      </c>
      <c r="AV273" s="13" t="s">
        <v>84</v>
      </c>
      <c r="AW273" s="13" t="s">
        <v>32</v>
      </c>
      <c r="AX273" s="13" t="s">
        <v>76</v>
      </c>
      <c r="AY273" s="219" t="s">
        <v>164</v>
      </c>
    </row>
    <row r="274" spans="1:65" s="14" customFormat="1" ht="11.25">
      <c r="B274" s="220"/>
      <c r="C274" s="221"/>
      <c r="D274" s="204" t="s">
        <v>176</v>
      </c>
      <c r="E274" s="222" t="s">
        <v>1</v>
      </c>
      <c r="F274" s="223" t="s">
        <v>185</v>
      </c>
      <c r="G274" s="221"/>
      <c r="H274" s="224">
        <v>10</v>
      </c>
      <c r="I274" s="225"/>
      <c r="J274" s="221"/>
      <c r="K274" s="221"/>
      <c r="L274" s="226"/>
      <c r="M274" s="227"/>
      <c r="N274" s="228"/>
      <c r="O274" s="228"/>
      <c r="P274" s="228"/>
      <c r="Q274" s="228"/>
      <c r="R274" s="228"/>
      <c r="S274" s="228"/>
      <c r="T274" s="229"/>
      <c r="AT274" s="230" t="s">
        <v>176</v>
      </c>
      <c r="AU274" s="230" t="s">
        <v>84</v>
      </c>
      <c r="AV274" s="14" t="s">
        <v>172</v>
      </c>
      <c r="AW274" s="14" t="s">
        <v>32</v>
      </c>
      <c r="AX274" s="14" t="s">
        <v>82</v>
      </c>
      <c r="AY274" s="230" t="s">
        <v>164</v>
      </c>
    </row>
    <row r="275" spans="1:65" s="2" customFormat="1" ht="14.45" customHeight="1">
      <c r="A275" s="34"/>
      <c r="B275" s="35"/>
      <c r="C275" s="231" t="s">
        <v>355</v>
      </c>
      <c r="D275" s="231" t="s">
        <v>218</v>
      </c>
      <c r="E275" s="232" t="s">
        <v>356</v>
      </c>
      <c r="F275" s="233" t="s">
        <v>357</v>
      </c>
      <c r="G275" s="234" t="s">
        <v>322</v>
      </c>
      <c r="H275" s="235">
        <v>6</v>
      </c>
      <c r="I275" s="236"/>
      <c r="J275" s="237">
        <f>ROUND(I275*H275,2)</f>
        <v>0</v>
      </c>
      <c r="K275" s="233" t="s">
        <v>171</v>
      </c>
      <c r="L275" s="238"/>
      <c r="M275" s="239" t="s">
        <v>1</v>
      </c>
      <c r="N275" s="240" t="s">
        <v>42</v>
      </c>
      <c r="O275" s="71"/>
      <c r="P275" s="200">
        <f>O275*H275</f>
        <v>0</v>
      </c>
      <c r="Q275" s="200">
        <v>0.09</v>
      </c>
      <c r="R275" s="200">
        <f>Q275*H275</f>
        <v>0.54</v>
      </c>
      <c r="S275" s="200">
        <v>0</v>
      </c>
      <c r="T275" s="201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202" t="s">
        <v>221</v>
      </c>
      <c r="AT275" s="202" t="s">
        <v>218</v>
      </c>
      <c r="AU275" s="202" t="s">
        <v>84</v>
      </c>
      <c r="AY275" s="17" t="s">
        <v>164</v>
      </c>
      <c r="BE275" s="203">
        <f>IF(N275="základní",J275,0)</f>
        <v>0</v>
      </c>
      <c r="BF275" s="203">
        <f>IF(N275="snížená",J275,0)</f>
        <v>0</v>
      </c>
      <c r="BG275" s="203">
        <f>IF(N275="zákl. přenesená",J275,0)</f>
        <v>0</v>
      </c>
      <c r="BH275" s="203">
        <f>IF(N275="sníž. přenesená",J275,0)</f>
        <v>0</v>
      </c>
      <c r="BI275" s="203">
        <f>IF(N275="nulová",J275,0)</f>
        <v>0</v>
      </c>
      <c r="BJ275" s="17" t="s">
        <v>84</v>
      </c>
      <c r="BK275" s="203">
        <f>ROUND(I275*H275,2)</f>
        <v>0</v>
      </c>
      <c r="BL275" s="17" t="s">
        <v>172</v>
      </c>
      <c r="BM275" s="202" t="s">
        <v>358</v>
      </c>
    </row>
    <row r="276" spans="1:65" s="2" customFormat="1" ht="11.25">
      <c r="A276" s="34"/>
      <c r="B276" s="35"/>
      <c r="C276" s="36"/>
      <c r="D276" s="204" t="s">
        <v>174</v>
      </c>
      <c r="E276" s="36"/>
      <c r="F276" s="205" t="s">
        <v>357</v>
      </c>
      <c r="G276" s="36"/>
      <c r="H276" s="36"/>
      <c r="I276" s="206"/>
      <c r="J276" s="36"/>
      <c r="K276" s="36"/>
      <c r="L276" s="39"/>
      <c r="M276" s="207"/>
      <c r="N276" s="208"/>
      <c r="O276" s="71"/>
      <c r="P276" s="71"/>
      <c r="Q276" s="71"/>
      <c r="R276" s="71"/>
      <c r="S276" s="71"/>
      <c r="T276" s="72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7" t="s">
        <v>174</v>
      </c>
      <c r="AU276" s="17" t="s">
        <v>84</v>
      </c>
    </row>
    <row r="277" spans="1:65" s="13" customFormat="1" ht="11.25">
      <c r="B277" s="209"/>
      <c r="C277" s="210"/>
      <c r="D277" s="204" t="s">
        <v>176</v>
      </c>
      <c r="E277" s="211" t="s">
        <v>1</v>
      </c>
      <c r="F277" s="212" t="s">
        <v>359</v>
      </c>
      <c r="G277" s="210"/>
      <c r="H277" s="213">
        <v>6</v>
      </c>
      <c r="I277" s="214"/>
      <c r="J277" s="210"/>
      <c r="K277" s="210"/>
      <c r="L277" s="215"/>
      <c r="M277" s="216"/>
      <c r="N277" s="217"/>
      <c r="O277" s="217"/>
      <c r="P277" s="217"/>
      <c r="Q277" s="217"/>
      <c r="R277" s="217"/>
      <c r="S277" s="217"/>
      <c r="T277" s="218"/>
      <c r="AT277" s="219" t="s">
        <v>176</v>
      </c>
      <c r="AU277" s="219" t="s">
        <v>84</v>
      </c>
      <c r="AV277" s="13" t="s">
        <v>84</v>
      </c>
      <c r="AW277" s="13" t="s">
        <v>32</v>
      </c>
      <c r="AX277" s="13" t="s">
        <v>82</v>
      </c>
      <c r="AY277" s="219" t="s">
        <v>164</v>
      </c>
    </row>
    <row r="278" spans="1:65" s="2" customFormat="1" ht="24.2" customHeight="1">
      <c r="A278" s="34"/>
      <c r="B278" s="35"/>
      <c r="C278" s="191" t="s">
        <v>360</v>
      </c>
      <c r="D278" s="191" t="s">
        <v>167</v>
      </c>
      <c r="E278" s="192" t="s">
        <v>361</v>
      </c>
      <c r="F278" s="193" t="s">
        <v>362</v>
      </c>
      <c r="G278" s="194" t="s">
        <v>322</v>
      </c>
      <c r="H278" s="195">
        <v>2</v>
      </c>
      <c r="I278" s="196"/>
      <c r="J278" s="197">
        <f>ROUND(I278*H278,2)</f>
        <v>0</v>
      </c>
      <c r="K278" s="193" t="s">
        <v>171</v>
      </c>
      <c r="L278" s="39"/>
      <c r="M278" s="198" t="s">
        <v>1</v>
      </c>
      <c r="N278" s="199" t="s">
        <v>42</v>
      </c>
      <c r="O278" s="71"/>
      <c r="P278" s="200">
        <f>O278*H278</f>
        <v>0</v>
      </c>
      <c r="Q278" s="200">
        <v>2.6280000000000001E-2</v>
      </c>
      <c r="R278" s="200">
        <f>Q278*H278</f>
        <v>5.2560000000000003E-2</v>
      </c>
      <c r="S278" s="200">
        <v>0</v>
      </c>
      <c r="T278" s="201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202" t="s">
        <v>172</v>
      </c>
      <c r="AT278" s="202" t="s">
        <v>167</v>
      </c>
      <c r="AU278" s="202" t="s">
        <v>84</v>
      </c>
      <c r="AY278" s="17" t="s">
        <v>164</v>
      </c>
      <c r="BE278" s="203">
        <f>IF(N278="základní",J278,0)</f>
        <v>0</v>
      </c>
      <c r="BF278" s="203">
        <f>IF(N278="snížená",J278,0)</f>
        <v>0</v>
      </c>
      <c r="BG278" s="203">
        <f>IF(N278="zákl. přenesená",J278,0)</f>
        <v>0</v>
      </c>
      <c r="BH278" s="203">
        <f>IF(N278="sníž. přenesená",J278,0)</f>
        <v>0</v>
      </c>
      <c r="BI278" s="203">
        <f>IF(N278="nulová",J278,0)</f>
        <v>0</v>
      </c>
      <c r="BJ278" s="17" t="s">
        <v>84</v>
      </c>
      <c r="BK278" s="203">
        <f>ROUND(I278*H278,2)</f>
        <v>0</v>
      </c>
      <c r="BL278" s="17" t="s">
        <v>172</v>
      </c>
      <c r="BM278" s="202" t="s">
        <v>363</v>
      </c>
    </row>
    <row r="279" spans="1:65" s="2" customFormat="1" ht="29.25">
      <c r="A279" s="34"/>
      <c r="B279" s="35"/>
      <c r="C279" s="36"/>
      <c r="D279" s="204" t="s">
        <v>174</v>
      </c>
      <c r="E279" s="36"/>
      <c r="F279" s="205" t="s">
        <v>364</v>
      </c>
      <c r="G279" s="36"/>
      <c r="H279" s="36"/>
      <c r="I279" s="206"/>
      <c r="J279" s="36"/>
      <c r="K279" s="36"/>
      <c r="L279" s="39"/>
      <c r="M279" s="207"/>
      <c r="N279" s="208"/>
      <c r="O279" s="71"/>
      <c r="P279" s="71"/>
      <c r="Q279" s="71"/>
      <c r="R279" s="71"/>
      <c r="S279" s="71"/>
      <c r="T279" s="72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7" t="s">
        <v>174</v>
      </c>
      <c r="AU279" s="17" t="s">
        <v>84</v>
      </c>
    </row>
    <row r="280" spans="1:65" s="13" customFormat="1" ht="11.25">
      <c r="B280" s="209"/>
      <c r="C280" s="210"/>
      <c r="D280" s="204" t="s">
        <v>176</v>
      </c>
      <c r="E280" s="211" t="s">
        <v>1</v>
      </c>
      <c r="F280" s="212" t="s">
        <v>365</v>
      </c>
      <c r="G280" s="210"/>
      <c r="H280" s="213">
        <v>2</v>
      </c>
      <c r="I280" s="214"/>
      <c r="J280" s="210"/>
      <c r="K280" s="210"/>
      <c r="L280" s="215"/>
      <c r="M280" s="216"/>
      <c r="N280" s="217"/>
      <c r="O280" s="217"/>
      <c r="P280" s="217"/>
      <c r="Q280" s="217"/>
      <c r="R280" s="217"/>
      <c r="S280" s="217"/>
      <c r="T280" s="218"/>
      <c r="AT280" s="219" t="s">
        <v>176</v>
      </c>
      <c r="AU280" s="219" t="s">
        <v>84</v>
      </c>
      <c r="AV280" s="13" t="s">
        <v>84</v>
      </c>
      <c r="AW280" s="13" t="s">
        <v>32</v>
      </c>
      <c r="AX280" s="13" t="s">
        <v>82</v>
      </c>
      <c r="AY280" s="219" t="s">
        <v>164</v>
      </c>
    </row>
    <row r="281" spans="1:65" s="2" customFormat="1" ht="24.2" customHeight="1">
      <c r="A281" s="34"/>
      <c r="B281" s="35"/>
      <c r="C281" s="191" t="s">
        <v>366</v>
      </c>
      <c r="D281" s="191" t="s">
        <v>167</v>
      </c>
      <c r="E281" s="192" t="s">
        <v>367</v>
      </c>
      <c r="F281" s="193" t="s">
        <v>368</v>
      </c>
      <c r="G281" s="194" t="s">
        <v>322</v>
      </c>
      <c r="H281" s="195">
        <v>1</v>
      </c>
      <c r="I281" s="196"/>
      <c r="J281" s="197">
        <f>ROUND(I281*H281,2)</f>
        <v>0</v>
      </c>
      <c r="K281" s="193" t="s">
        <v>171</v>
      </c>
      <c r="L281" s="39"/>
      <c r="M281" s="198" t="s">
        <v>1</v>
      </c>
      <c r="N281" s="199" t="s">
        <v>42</v>
      </c>
      <c r="O281" s="71"/>
      <c r="P281" s="200">
        <f>O281*H281</f>
        <v>0</v>
      </c>
      <c r="Q281" s="200">
        <v>5.5280000000000003E-2</v>
      </c>
      <c r="R281" s="200">
        <f>Q281*H281</f>
        <v>5.5280000000000003E-2</v>
      </c>
      <c r="S281" s="200">
        <v>0</v>
      </c>
      <c r="T281" s="201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202" t="s">
        <v>172</v>
      </c>
      <c r="AT281" s="202" t="s">
        <v>167</v>
      </c>
      <c r="AU281" s="202" t="s">
        <v>84</v>
      </c>
      <c r="AY281" s="17" t="s">
        <v>164</v>
      </c>
      <c r="BE281" s="203">
        <f>IF(N281="základní",J281,0)</f>
        <v>0</v>
      </c>
      <c r="BF281" s="203">
        <f>IF(N281="snížená",J281,0)</f>
        <v>0</v>
      </c>
      <c r="BG281" s="203">
        <f>IF(N281="zákl. přenesená",J281,0)</f>
        <v>0</v>
      </c>
      <c r="BH281" s="203">
        <f>IF(N281="sníž. přenesená",J281,0)</f>
        <v>0</v>
      </c>
      <c r="BI281" s="203">
        <f>IF(N281="nulová",J281,0)</f>
        <v>0</v>
      </c>
      <c r="BJ281" s="17" t="s">
        <v>84</v>
      </c>
      <c r="BK281" s="203">
        <f>ROUND(I281*H281,2)</f>
        <v>0</v>
      </c>
      <c r="BL281" s="17" t="s">
        <v>172</v>
      </c>
      <c r="BM281" s="202" t="s">
        <v>369</v>
      </c>
    </row>
    <row r="282" spans="1:65" s="2" customFormat="1" ht="29.25">
      <c r="A282" s="34"/>
      <c r="B282" s="35"/>
      <c r="C282" s="36"/>
      <c r="D282" s="204" t="s">
        <v>174</v>
      </c>
      <c r="E282" s="36"/>
      <c r="F282" s="205" t="s">
        <v>370</v>
      </c>
      <c r="G282" s="36"/>
      <c r="H282" s="36"/>
      <c r="I282" s="206"/>
      <c r="J282" s="36"/>
      <c r="K282" s="36"/>
      <c r="L282" s="39"/>
      <c r="M282" s="207"/>
      <c r="N282" s="208"/>
      <c r="O282" s="71"/>
      <c r="P282" s="71"/>
      <c r="Q282" s="71"/>
      <c r="R282" s="71"/>
      <c r="S282" s="71"/>
      <c r="T282" s="72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7" t="s">
        <v>174</v>
      </c>
      <c r="AU282" s="17" t="s">
        <v>84</v>
      </c>
    </row>
    <row r="283" spans="1:65" s="13" customFormat="1" ht="11.25">
      <c r="B283" s="209"/>
      <c r="C283" s="210"/>
      <c r="D283" s="204" t="s">
        <v>176</v>
      </c>
      <c r="E283" s="211" t="s">
        <v>1</v>
      </c>
      <c r="F283" s="212" t="s">
        <v>371</v>
      </c>
      <c r="G283" s="210"/>
      <c r="H283" s="213">
        <v>1</v>
      </c>
      <c r="I283" s="214"/>
      <c r="J283" s="210"/>
      <c r="K283" s="210"/>
      <c r="L283" s="215"/>
      <c r="M283" s="216"/>
      <c r="N283" s="217"/>
      <c r="O283" s="217"/>
      <c r="P283" s="217"/>
      <c r="Q283" s="217"/>
      <c r="R283" s="217"/>
      <c r="S283" s="217"/>
      <c r="T283" s="218"/>
      <c r="AT283" s="219" t="s">
        <v>176</v>
      </c>
      <c r="AU283" s="219" t="s">
        <v>84</v>
      </c>
      <c r="AV283" s="13" t="s">
        <v>84</v>
      </c>
      <c r="AW283" s="13" t="s">
        <v>32</v>
      </c>
      <c r="AX283" s="13" t="s">
        <v>82</v>
      </c>
      <c r="AY283" s="219" t="s">
        <v>164</v>
      </c>
    </row>
    <row r="284" spans="1:65" s="2" customFormat="1" ht="14.45" customHeight="1">
      <c r="A284" s="34"/>
      <c r="B284" s="35"/>
      <c r="C284" s="191" t="s">
        <v>372</v>
      </c>
      <c r="D284" s="191" t="s">
        <v>167</v>
      </c>
      <c r="E284" s="192" t="s">
        <v>373</v>
      </c>
      <c r="F284" s="193" t="s">
        <v>374</v>
      </c>
      <c r="G284" s="194" t="s">
        <v>322</v>
      </c>
      <c r="H284" s="195">
        <v>16</v>
      </c>
      <c r="I284" s="196"/>
      <c r="J284" s="197">
        <f>ROUND(I284*H284,2)</f>
        <v>0</v>
      </c>
      <c r="K284" s="193" t="s">
        <v>171</v>
      </c>
      <c r="L284" s="39"/>
      <c r="M284" s="198" t="s">
        <v>1</v>
      </c>
      <c r="N284" s="199" t="s">
        <v>42</v>
      </c>
      <c r="O284" s="71"/>
      <c r="P284" s="200">
        <f>O284*H284</f>
        <v>0</v>
      </c>
      <c r="Q284" s="200">
        <v>2.2780000000000002E-2</v>
      </c>
      <c r="R284" s="200">
        <f>Q284*H284</f>
        <v>0.36448000000000003</v>
      </c>
      <c r="S284" s="200">
        <v>0</v>
      </c>
      <c r="T284" s="201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202" t="s">
        <v>172</v>
      </c>
      <c r="AT284" s="202" t="s">
        <v>167</v>
      </c>
      <c r="AU284" s="202" t="s">
        <v>84</v>
      </c>
      <c r="AY284" s="17" t="s">
        <v>164</v>
      </c>
      <c r="BE284" s="203">
        <f>IF(N284="základní",J284,0)</f>
        <v>0</v>
      </c>
      <c r="BF284" s="203">
        <f>IF(N284="snížená",J284,0)</f>
        <v>0</v>
      </c>
      <c r="BG284" s="203">
        <f>IF(N284="zákl. přenesená",J284,0)</f>
        <v>0</v>
      </c>
      <c r="BH284" s="203">
        <f>IF(N284="sníž. přenesená",J284,0)</f>
        <v>0</v>
      </c>
      <c r="BI284" s="203">
        <f>IF(N284="nulová",J284,0)</f>
        <v>0</v>
      </c>
      <c r="BJ284" s="17" t="s">
        <v>84</v>
      </c>
      <c r="BK284" s="203">
        <f>ROUND(I284*H284,2)</f>
        <v>0</v>
      </c>
      <c r="BL284" s="17" t="s">
        <v>172</v>
      </c>
      <c r="BM284" s="202" t="s">
        <v>375</v>
      </c>
    </row>
    <row r="285" spans="1:65" s="2" customFormat="1" ht="19.5">
      <c r="A285" s="34"/>
      <c r="B285" s="35"/>
      <c r="C285" s="36"/>
      <c r="D285" s="204" t="s">
        <v>174</v>
      </c>
      <c r="E285" s="36"/>
      <c r="F285" s="205" t="s">
        <v>376</v>
      </c>
      <c r="G285" s="36"/>
      <c r="H285" s="36"/>
      <c r="I285" s="206"/>
      <c r="J285" s="36"/>
      <c r="K285" s="36"/>
      <c r="L285" s="39"/>
      <c r="M285" s="207"/>
      <c r="N285" s="208"/>
      <c r="O285" s="71"/>
      <c r="P285" s="71"/>
      <c r="Q285" s="71"/>
      <c r="R285" s="71"/>
      <c r="S285" s="71"/>
      <c r="T285" s="72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7" t="s">
        <v>174</v>
      </c>
      <c r="AU285" s="17" t="s">
        <v>84</v>
      </c>
    </row>
    <row r="286" spans="1:65" s="13" customFormat="1" ht="11.25">
      <c r="B286" s="209"/>
      <c r="C286" s="210"/>
      <c r="D286" s="204" t="s">
        <v>176</v>
      </c>
      <c r="E286" s="211" t="s">
        <v>1</v>
      </c>
      <c r="F286" s="212" t="s">
        <v>377</v>
      </c>
      <c r="G286" s="210"/>
      <c r="H286" s="213">
        <v>16</v>
      </c>
      <c r="I286" s="214"/>
      <c r="J286" s="210"/>
      <c r="K286" s="210"/>
      <c r="L286" s="215"/>
      <c r="M286" s="216"/>
      <c r="N286" s="217"/>
      <c r="O286" s="217"/>
      <c r="P286" s="217"/>
      <c r="Q286" s="217"/>
      <c r="R286" s="217"/>
      <c r="S286" s="217"/>
      <c r="T286" s="218"/>
      <c r="AT286" s="219" t="s">
        <v>176</v>
      </c>
      <c r="AU286" s="219" t="s">
        <v>84</v>
      </c>
      <c r="AV286" s="13" t="s">
        <v>84</v>
      </c>
      <c r="AW286" s="13" t="s">
        <v>32</v>
      </c>
      <c r="AX286" s="13" t="s">
        <v>82</v>
      </c>
      <c r="AY286" s="219" t="s">
        <v>164</v>
      </c>
    </row>
    <row r="287" spans="1:65" s="2" customFormat="1" ht="14.45" customHeight="1">
      <c r="A287" s="34"/>
      <c r="B287" s="35"/>
      <c r="C287" s="191" t="s">
        <v>378</v>
      </c>
      <c r="D287" s="191" t="s">
        <v>167</v>
      </c>
      <c r="E287" s="192" t="s">
        <v>379</v>
      </c>
      <c r="F287" s="193" t="s">
        <v>380</v>
      </c>
      <c r="G287" s="194" t="s">
        <v>322</v>
      </c>
      <c r="H287" s="195">
        <v>4</v>
      </c>
      <c r="I287" s="196"/>
      <c r="J287" s="197">
        <f>ROUND(I287*H287,2)</f>
        <v>0</v>
      </c>
      <c r="K287" s="193" t="s">
        <v>171</v>
      </c>
      <c r="L287" s="39"/>
      <c r="M287" s="198" t="s">
        <v>1</v>
      </c>
      <c r="N287" s="199" t="s">
        <v>42</v>
      </c>
      <c r="O287" s="71"/>
      <c r="P287" s="200">
        <f>O287*H287</f>
        <v>0</v>
      </c>
      <c r="Q287" s="200">
        <v>4.0550000000000003E-2</v>
      </c>
      <c r="R287" s="200">
        <f>Q287*H287</f>
        <v>0.16220000000000001</v>
      </c>
      <c r="S287" s="200">
        <v>0</v>
      </c>
      <c r="T287" s="201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202" t="s">
        <v>172</v>
      </c>
      <c r="AT287" s="202" t="s">
        <v>167</v>
      </c>
      <c r="AU287" s="202" t="s">
        <v>84</v>
      </c>
      <c r="AY287" s="17" t="s">
        <v>164</v>
      </c>
      <c r="BE287" s="203">
        <f>IF(N287="základní",J287,0)</f>
        <v>0</v>
      </c>
      <c r="BF287" s="203">
        <f>IF(N287="snížená",J287,0)</f>
        <v>0</v>
      </c>
      <c r="BG287" s="203">
        <f>IF(N287="zákl. přenesená",J287,0)</f>
        <v>0</v>
      </c>
      <c r="BH287" s="203">
        <f>IF(N287="sníž. přenesená",J287,0)</f>
        <v>0</v>
      </c>
      <c r="BI287" s="203">
        <f>IF(N287="nulová",J287,0)</f>
        <v>0</v>
      </c>
      <c r="BJ287" s="17" t="s">
        <v>84</v>
      </c>
      <c r="BK287" s="203">
        <f>ROUND(I287*H287,2)</f>
        <v>0</v>
      </c>
      <c r="BL287" s="17" t="s">
        <v>172</v>
      </c>
      <c r="BM287" s="202" t="s">
        <v>381</v>
      </c>
    </row>
    <row r="288" spans="1:65" s="2" customFormat="1" ht="19.5">
      <c r="A288" s="34"/>
      <c r="B288" s="35"/>
      <c r="C288" s="36"/>
      <c r="D288" s="204" t="s">
        <v>174</v>
      </c>
      <c r="E288" s="36"/>
      <c r="F288" s="205" t="s">
        <v>382</v>
      </c>
      <c r="G288" s="36"/>
      <c r="H288" s="36"/>
      <c r="I288" s="206"/>
      <c r="J288" s="36"/>
      <c r="K288" s="36"/>
      <c r="L288" s="39"/>
      <c r="M288" s="207"/>
      <c r="N288" s="208"/>
      <c r="O288" s="71"/>
      <c r="P288" s="71"/>
      <c r="Q288" s="71"/>
      <c r="R288" s="71"/>
      <c r="S288" s="71"/>
      <c r="T288" s="72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7" t="s">
        <v>174</v>
      </c>
      <c r="AU288" s="17" t="s">
        <v>84</v>
      </c>
    </row>
    <row r="289" spans="1:65" s="13" customFormat="1" ht="11.25">
      <c r="B289" s="209"/>
      <c r="C289" s="210"/>
      <c r="D289" s="204" t="s">
        <v>176</v>
      </c>
      <c r="E289" s="211" t="s">
        <v>1</v>
      </c>
      <c r="F289" s="212" t="s">
        <v>383</v>
      </c>
      <c r="G289" s="210"/>
      <c r="H289" s="213">
        <v>4</v>
      </c>
      <c r="I289" s="214"/>
      <c r="J289" s="210"/>
      <c r="K289" s="210"/>
      <c r="L289" s="215"/>
      <c r="M289" s="216"/>
      <c r="N289" s="217"/>
      <c r="O289" s="217"/>
      <c r="P289" s="217"/>
      <c r="Q289" s="217"/>
      <c r="R289" s="217"/>
      <c r="S289" s="217"/>
      <c r="T289" s="218"/>
      <c r="AT289" s="219" t="s">
        <v>176</v>
      </c>
      <c r="AU289" s="219" t="s">
        <v>84</v>
      </c>
      <c r="AV289" s="13" t="s">
        <v>84</v>
      </c>
      <c r="AW289" s="13" t="s">
        <v>32</v>
      </c>
      <c r="AX289" s="13" t="s">
        <v>82</v>
      </c>
      <c r="AY289" s="219" t="s">
        <v>164</v>
      </c>
    </row>
    <row r="290" spans="1:65" s="2" customFormat="1" ht="14.45" customHeight="1">
      <c r="A290" s="34"/>
      <c r="B290" s="35"/>
      <c r="C290" s="191" t="s">
        <v>384</v>
      </c>
      <c r="D290" s="191" t="s">
        <v>167</v>
      </c>
      <c r="E290" s="192" t="s">
        <v>385</v>
      </c>
      <c r="F290" s="193" t="s">
        <v>386</v>
      </c>
      <c r="G290" s="194" t="s">
        <v>170</v>
      </c>
      <c r="H290" s="195">
        <v>1.454</v>
      </c>
      <c r="I290" s="196"/>
      <c r="J290" s="197">
        <f>ROUND(I290*H290,2)</f>
        <v>0</v>
      </c>
      <c r="K290" s="193" t="s">
        <v>171</v>
      </c>
      <c r="L290" s="39"/>
      <c r="M290" s="198" t="s">
        <v>1</v>
      </c>
      <c r="N290" s="199" t="s">
        <v>42</v>
      </c>
      <c r="O290" s="71"/>
      <c r="P290" s="200">
        <f>O290*H290</f>
        <v>0</v>
      </c>
      <c r="Q290" s="200">
        <v>1.94302</v>
      </c>
      <c r="R290" s="200">
        <f>Q290*H290</f>
        <v>2.8251510799999999</v>
      </c>
      <c r="S290" s="200">
        <v>0</v>
      </c>
      <c r="T290" s="201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202" t="s">
        <v>172</v>
      </c>
      <c r="AT290" s="202" t="s">
        <v>167</v>
      </c>
      <c r="AU290" s="202" t="s">
        <v>84</v>
      </c>
      <c r="AY290" s="17" t="s">
        <v>164</v>
      </c>
      <c r="BE290" s="203">
        <f>IF(N290="základní",J290,0)</f>
        <v>0</v>
      </c>
      <c r="BF290" s="203">
        <f>IF(N290="snížená",J290,0)</f>
        <v>0</v>
      </c>
      <c r="BG290" s="203">
        <f>IF(N290="zákl. přenesená",J290,0)</f>
        <v>0</v>
      </c>
      <c r="BH290" s="203">
        <f>IF(N290="sníž. přenesená",J290,0)</f>
        <v>0</v>
      </c>
      <c r="BI290" s="203">
        <f>IF(N290="nulová",J290,0)</f>
        <v>0</v>
      </c>
      <c r="BJ290" s="17" t="s">
        <v>84</v>
      </c>
      <c r="BK290" s="203">
        <f>ROUND(I290*H290,2)</f>
        <v>0</v>
      </c>
      <c r="BL290" s="17" t="s">
        <v>172</v>
      </c>
      <c r="BM290" s="202" t="s">
        <v>387</v>
      </c>
    </row>
    <row r="291" spans="1:65" s="2" customFormat="1" ht="11.25">
      <c r="A291" s="34"/>
      <c r="B291" s="35"/>
      <c r="C291" s="36"/>
      <c r="D291" s="204" t="s">
        <v>174</v>
      </c>
      <c r="E291" s="36"/>
      <c r="F291" s="205" t="s">
        <v>388</v>
      </c>
      <c r="G291" s="36"/>
      <c r="H291" s="36"/>
      <c r="I291" s="206"/>
      <c r="J291" s="36"/>
      <c r="K291" s="36"/>
      <c r="L291" s="39"/>
      <c r="M291" s="207"/>
      <c r="N291" s="208"/>
      <c r="O291" s="71"/>
      <c r="P291" s="71"/>
      <c r="Q291" s="71"/>
      <c r="R291" s="71"/>
      <c r="S291" s="71"/>
      <c r="T291" s="72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7" t="s">
        <v>174</v>
      </c>
      <c r="AU291" s="17" t="s">
        <v>84</v>
      </c>
    </row>
    <row r="292" spans="1:65" s="13" customFormat="1" ht="11.25">
      <c r="B292" s="209"/>
      <c r="C292" s="210"/>
      <c r="D292" s="204" t="s">
        <v>176</v>
      </c>
      <c r="E292" s="211" t="s">
        <v>1</v>
      </c>
      <c r="F292" s="212" t="s">
        <v>389</v>
      </c>
      <c r="G292" s="210"/>
      <c r="H292" s="213">
        <v>1.0149999999999999</v>
      </c>
      <c r="I292" s="214"/>
      <c r="J292" s="210"/>
      <c r="K292" s="210"/>
      <c r="L292" s="215"/>
      <c r="M292" s="216"/>
      <c r="N292" s="217"/>
      <c r="O292" s="217"/>
      <c r="P292" s="217"/>
      <c r="Q292" s="217"/>
      <c r="R292" s="217"/>
      <c r="S292" s="217"/>
      <c r="T292" s="218"/>
      <c r="AT292" s="219" t="s">
        <v>176</v>
      </c>
      <c r="AU292" s="219" t="s">
        <v>84</v>
      </c>
      <c r="AV292" s="13" t="s">
        <v>84</v>
      </c>
      <c r="AW292" s="13" t="s">
        <v>32</v>
      </c>
      <c r="AX292" s="13" t="s">
        <v>76</v>
      </c>
      <c r="AY292" s="219" t="s">
        <v>164</v>
      </c>
    </row>
    <row r="293" spans="1:65" s="13" customFormat="1" ht="11.25">
      <c r="B293" s="209"/>
      <c r="C293" s="210"/>
      <c r="D293" s="204" t="s">
        <v>176</v>
      </c>
      <c r="E293" s="211" t="s">
        <v>1</v>
      </c>
      <c r="F293" s="212" t="s">
        <v>390</v>
      </c>
      <c r="G293" s="210"/>
      <c r="H293" s="213">
        <v>0.439</v>
      </c>
      <c r="I293" s="214"/>
      <c r="J293" s="210"/>
      <c r="K293" s="210"/>
      <c r="L293" s="215"/>
      <c r="M293" s="216"/>
      <c r="N293" s="217"/>
      <c r="O293" s="217"/>
      <c r="P293" s="217"/>
      <c r="Q293" s="217"/>
      <c r="R293" s="217"/>
      <c r="S293" s="217"/>
      <c r="T293" s="218"/>
      <c r="AT293" s="219" t="s">
        <v>176</v>
      </c>
      <c r="AU293" s="219" t="s">
        <v>84</v>
      </c>
      <c r="AV293" s="13" t="s">
        <v>84</v>
      </c>
      <c r="AW293" s="13" t="s">
        <v>32</v>
      </c>
      <c r="AX293" s="13" t="s">
        <v>76</v>
      </c>
      <c r="AY293" s="219" t="s">
        <v>164</v>
      </c>
    </row>
    <row r="294" spans="1:65" s="14" customFormat="1" ht="22.5">
      <c r="B294" s="220"/>
      <c r="C294" s="221"/>
      <c r="D294" s="204" t="s">
        <v>176</v>
      </c>
      <c r="E294" s="222" t="s">
        <v>1</v>
      </c>
      <c r="F294" s="223" t="s">
        <v>391</v>
      </c>
      <c r="G294" s="221"/>
      <c r="H294" s="224">
        <v>1.454</v>
      </c>
      <c r="I294" s="225"/>
      <c r="J294" s="221"/>
      <c r="K294" s="221"/>
      <c r="L294" s="226"/>
      <c r="M294" s="227"/>
      <c r="N294" s="228"/>
      <c r="O294" s="228"/>
      <c r="P294" s="228"/>
      <c r="Q294" s="228"/>
      <c r="R294" s="228"/>
      <c r="S294" s="228"/>
      <c r="T294" s="229"/>
      <c r="AT294" s="230" t="s">
        <v>176</v>
      </c>
      <c r="AU294" s="230" t="s">
        <v>84</v>
      </c>
      <c r="AV294" s="14" t="s">
        <v>172</v>
      </c>
      <c r="AW294" s="14" t="s">
        <v>32</v>
      </c>
      <c r="AX294" s="14" t="s">
        <v>82</v>
      </c>
      <c r="AY294" s="230" t="s">
        <v>164</v>
      </c>
    </row>
    <row r="295" spans="1:65" s="2" customFormat="1" ht="24.2" customHeight="1">
      <c r="A295" s="34"/>
      <c r="B295" s="35"/>
      <c r="C295" s="191" t="s">
        <v>392</v>
      </c>
      <c r="D295" s="191" t="s">
        <v>167</v>
      </c>
      <c r="E295" s="192" t="s">
        <v>393</v>
      </c>
      <c r="F295" s="193" t="s">
        <v>394</v>
      </c>
      <c r="G295" s="194" t="s">
        <v>258</v>
      </c>
      <c r="H295" s="195">
        <v>15</v>
      </c>
      <c r="I295" s="196"/>
      <c r="J295" s="197">
        <f>ROUND(I295*H295,2)</f>
        <v>0</v>
      </c>
      <c r="K295" s="193" t="s">
        <v>171</v>
      </c>
      <c r="L295" s="39"/>
      <c r="M295" s="198" t="s">
        <v>1</v>
      </c>
      <c r="N295" s="199" t="s">
        <v>42</v>
      </c>
      <c r="O295" s="71"/>
      <c r="P295" s="200">
        <f>O295*H295</f>
        <v>0</v>
      </c>
      <c r="Q295" s="200">
        <v>0.11576</v>
      </c>
      <c r="R295" s="200">
        <f>Q295*H295</f>
        <v>1.7363999999999999</v>
      </c>
      <c r="S295" s="200">
        <v>0</v>
      </c>
      <c r="T295" s="201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202" t="s">
        <v>172</v>
      </c>
      <c r="AT295" s="202" t="s">
        <v>167</v>
      </c>
      <c r="AU295" s="202" t="s">
        <v>84</v>
      </c>
      <c r="AY295" s="17" t="s">
        <v>164</v>
      </c>
      <c r="BE295" s="203">
        <f>IF(N295="základní",J295,0)</f>
        <v>0</v>
      </c>
      <c r="BF295" s="203">
        <f>IF(N295="snížená",J295,0)</f>
        <v>0</v>
      </c>
      <c r="BG295" s="203">
        <f>IF(N295="zákl. přenesená",J295,0)</f>
        <v>0</v>
      </c>
      <c r="BH295" s="203">
        <f>IF(N295="sníž. přenesená",J295,0)</f>
        <v>0</v>
      </c>
      <c r="BI295" s="203">
        <f>IF(N295="nulová",J295,0)</f>
        <v>0</v>
      </c>
      <c r="BJ295" s="17" t="s">
        <v>84</v>
      </c>
      <c r="BK295" s="203">
        <f>ROUND(I295*H295,2)</f>
        <v>0</v>
      </c>
      <c r="BL295" s="17" t="s">
        <v>172</v>
      </c>
      <c r="BM295" s="202" t="s">
        <v>395</v>
      </c>
    </row>
    <row r="296" spans="1:65" s="2" customFormat="1" ht="19.5">
      <c r="A296" s="34"/>
      <c r="B296" s="35"/>
      <c r="C296" s="36"/>
      <c r="D296" s="204" t="s">
        <v>174</v>
      </c>
      <c r="E296" s="36"/>
      <c r="F296" s="205" t="s">
        <v>396</v>
      </c>
      <c r="G296" s="36"/>
      <c r="H296" s="36"/>
      <c r="I296" s="206"/>
      <c r="J296" s="36"/>
      <c r="K296" s="36"/>
      <c r="L296" s="39"/>
      <c r="M296" s="207"/>
      <c r="N296" s="208"/>
      <c r="O296" s="71"/>
      <c r="P296" s="71"/>
      <c r="Q296" s="71"/>
      <c r="R296" s="71"/>
      <c r="S296" s="71"/>
      <c r="T296" s="72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T296" s="17" t="s">
        <v>174</v>
      </c>
      <c r="AU296" s="17" t="s">
        <v>84</v>
      </c>
    </row>
    <row r="297" spans="1:65" s="13" customFormat="1" ht="22.5">
      <c r="B297" s="209"/>
      <c r="C297" s="210"/>
      <c r="D297" s="204" t="s">
        <v>176</v>
      </c>
      <c r="E297" s="211" t="s">
        <v>1</v>
      </c>
      <c r="F297" s="212" t="s">
        <v>397</v>
      </c>
      <c r="G297" s="210"/>
      <c r="H297" s="213">
        <v>15</v>
      </c>
      <c r="I297" s="214"/>
      <c r="J297" s="210"/>
      <c r="K297" s="210"/>
      <c r="L297" s="215"/>
      <c r="M297" s="216"/>
      <c r="N297" s="217"/>
      <c r="O297" s="217"/>
      <c r="P297" s="217"/>
      <c r="Q297" s="217"/>
      <c r="R297" s="217"/>
      <c r="S297" s="217"/>
      <c r="T297" s="218"/>
      <c r="AT297" s="219" t="s">
        <v>176</v>
      </c>
      <c r="AU297" s="219" t="s">
        <v>84</v>
      </c>
      <c r="AV297" s="13" t="s">
        <v>84</v>
      </c>
      <c r="AW297" s="13" t="s">
        <v>32</v>
      </c>
      <c r="AX297" s="13" t="s">
        <v>82</v>
      </c>
      <c r="AY297" s="219" t="s">
        <v>164</v>
      </c>
    </row>
    <row r="298" spans="1:65" s="2" customFormat="1" ht="24.2" customHeight="1">
      <c r="A298" s="34"/>
      <c r="B298" s="35"/>
      <c r="C298" s="191" t="s">
        <v>8</v>
      </c>
      <c r="D298" s="191" t="s">
        <v>167</v>
      </c>
      <c r="E298" s="192" t="s">
        <v>398</v>
      </c>
      <c r="F298" s="193" t="s">
        <v>399</v>
      </c>
      <c r="G298" s="194" t="s">
        <v>258</v>
      </c>
      <c r="H298" s="195">
        <v>21.869</v>
      </c>
      <c r="I298" s="196"/>
      <c r="J298" s="197">
        <f>ROUND(I298*H298,2)</f>
        <v>0</v>
      </c>
      <c r="K298" s="193" t="s">
        <v>171</v>
      </c>
      <c r="L298" s="39"/>
      <c r="M298" s="198" t="s">
        <v>1</v>
      </c>
      <c r="N298" s="199" t="s">
        <v>42</v>
      </c>
      <c r="O298" s="71"/>
      <c r="P298" s="200">
        <f>O298*H298</f>
        <v>0</v>
      </c>
      <c r="Q298" s="200">
        <v>0.54617000000000004</v>
      </c>
      <c r="R298" s="200">
        <f>Q298*H298</f>
        <v>11.94419173</v>
      </c>
      <c r="S298" s="200">
        <v>0.68100000000000005</v>
      </c>
      <c r="T298" s="201">
        <f>S298*H298</f>
        <v>14.892789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202" t="s">
        <v>172</v>
      </c>
      <c r="AT298" s="202" t="s">
        <v>167</v>
      </c>
      <c r="AU298" s="202" t="s">
        <v>84</v>
      </c>
      <c r="AY298" s="17" t="s">
        <v>164</v>
      </c>
      <c r="BE298" s="203">
        <f>IF(N298="základní",J298,0)</f>
        <v>0</v>
      </c>
      <c r="BF298" s="203">
        <f>IF(N298="snížená",J298,0)</f>
        <v>0</v>
      </c>
      <c r="BG298" s="203">
        <f>IF(N298="zákl. přenesená",J298,0)</f>
        <v>0</v>
      </c>
      <c r="BH298" s="203">
        <f>IF(N298="sníž. přenesená",J298,0)</f>
        <v>0</v>
      </c>
      <c r="BI298" s="203">
        <f>IF(N298="nulová",J298,0)</f>
        <v>0</v>
      </c>
      <c r="BJ298" s="17" t="s">
        <v>84</v>
      </c>
      <c r="BK298" s="203">
        <f>ROUND(I298*H298,2)</f>
        <v>0</v>
      </c>
      <c r="BL298" s="17" t="s">
        <v>172</v>
      </c>
      <c r="BM298" s="202" t="s">
        <v>400</v>
      </c>
    </row>
    <row r="299" spans="1:65" s="2" customFormat="1" ht="19.5">
      <c r="A299" s="34"/>
      <c r="B299" s="35"/>
      <c r="C299" s="36"/>
      <c r="D299" s="204" t="s">
        <v>174</v>
      </c>
      <c r="E299" s="36"/>
      <c r="F299" s="205" t="s">
        <v>401</v>
      </c>
      <c r="G299" s="36"/>
      <c r="H299" s="36"/>
      <c r="I299" s="206"/>
      <c r="J299" s="36"/>
      <c r="K299" s="36"/>
      <c r="L299" s="39"/>
      <c r="M299" s="207"/>
      <c r="N299" s="208"/>
      <c r="O299" s="71"/>
      <c r="P299" s="71"/>
      <c r="Q299" s="71"/>
      <c r="R299" s="71"/>
      <c r="S299" s="71"/>
      <c r="T299" s="72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T299" s="17" t="s">
        <v>174</v>
      </c>
      <c r="AU299" s="17" t="s">
        <v>84</v>
      </c>
    </row>
    <row r="300" spans="1:65" s="13" customFormat="1" ht="11.25">
      <c r="B300" s="209"/>
      <c r="C300" s="210"/>
      <c r="D300" s="204" t="s">
        <v>176</v>
      </c>
      <c r="E300" s="211" t="s">
        <v>1</v>
      </c>
      <c r="F300" s="212" t="s">
        <v>402</v>
      </c>
      <c r="G300" s="210"/>
      <c r="H300" s="213">
        <v>21.869</v>
      </c>
      <c r="I300" s="214"/>
      <c r="J300" s="210"/>
      <c r="K300" s="210"/>
      <c r="L300" s="215"/>
      <c r="M300" s="216"/>
      <c r="N300" s="217"/>
      <c r="O300" s="217"/>
      <c r="P300" s="217"/>
      <c r="Q300" s="217"/>
      <c r="R300" s="217"/>
      <c r="S300" s="217"/>
      <c r="T300" s="218"/>
      <c r="AT300" s="219" t="s">
        <v>176</v>
      </c>
      <c r="AU300" s="219" t="s">
        <v>84</v>
      </c>
      <c r="AV300" s="13" t="s">
        <v>84</v>
      </c>
      <c r="AW300" s="13" t="s">
        <v>32</v>
      </c>
      <c r="AX300" s="13" t="s">
        <v>82</v>
      </c>
      <c r="AY300" s="219" t="s">
        <v>164</v>
      </c>
    </row>
    <row r="301" spans="1:65" s="2" customFormat="1" ht="24.2" customHeight="1">
      <c r="A301" s="34"/>
      <c r="B301" s="35"/>
      <c r="C301" s="191" t="s">
        <v>403</v>
      </c>
      <c r="D301" s="191" t="s">
        <v>167</v>
      </c>
      <c r="E301" s="192" t="s">
        <v>404</v>
      </c>
      <c r="F301" s="193" t="s">
        <v>405</v>
      </c>
      <c r="G301" s="194" t="s">
        <v>258</v>
      </c>
      <c r="H301" s="195">
        <v>5.49</v>
      </c>
      <c r="I301" s="196"/>
      <c r="J301" s="197">
        <f>ROUND(I301*H301,2)</f>
        <v>0</v>
      </c>
      <c r="K301" s="193" t="s">
        <v>171</v>
      </c>
      <c r="L301" s="39"/>
      <c r="M301" s="198" t="s">
        <v>1</v>
      </c>
      <c r="N301" s="199" t="s">
        <v>42</v>
      </c>
      <c r="O301" s="71"/>
      <c r="P301" s="200">
        <f>O301*H301</f>
        <v>0</v>
      </c>
      <c r="Q301" s="200">
        <v>5.015E-2</v>
      </c>
      <c r="R301" s="200">
        <f>Q301*H301</f>
        <v>0.2753235</v>
      </c>
      <c r="S301" s="200">
        <v>0</v>
      </c>
      <c r="T301" s="201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202" t="s">
        <v>172</v>
      </c>
      <c r="AT301" s="202" t="s">
        <v>167</v>
      </c>
      <c r="AU301" s="202" t="s">
        <v>84</v>
      </c>
      <c r="AY301" s="17" t="s">
        <v>164</v>
      </c>
      <c r="BE301" s="203">
        <f>IF(N301="základní",J301,0)</f>
        <v>0</v>
      </c>
      <c r="BF301" s="203">
        <f>IF(N301="snížená",J301,0)</f>
        <v>0</v>
      </c>
      <c r="BG301" s="203">
        <f>IF(N301="zákl. přenesená",J301,0)</f>
        <v>0</v>
      </c>
      <c r="BH301" s="203">
        <f>IF(N301="sníž. přenesená",J301,0)</f>
        <v>0</v>
      </c>
      <c r="BI301" s="203">
        <f>IF(N301="nulová",J301,0)</f>
        <v>0</v>
      </c>
      <c r="BJ301" s="17" t="s">
        <v>84</v>
      </c>
      <c r="BK301" s="203">
        <f>ROUND(I301*H301,2)</f>
        <v>0</v>
      </c>
      <c r="BL301" s="17" t="s">
        <v>172</v>
      </c>
      <c r="BM301" s="202" t="s">
        <v>406</v>
      </c>
    </row>
    <row r="302" spans="1:65" s="2" customFormat="1" ht="19.5">
      <c r="A302" s="34"/>
      <c r="B302" s="35"/>
      <c r="C302" s="36"/>
      <c r="D302" s="204" t="s">
        <v>174</v>
      </c>
      <c r="E302" s="36"/>
      <c r="F302" s="205" t="s">
        <v>407</v>
      </c>
      <c r="G302" s="36"/>
      <c r="H302" s="36"/>
      <c r="I302" s="206"/>
      <c r="J302" s="36"/>
      <c r="K302" s="36"/>
      <c r="L302" s="39"/>
      <c r="M302" s="207"/>
      <c r="N302" s="208"/>
      <c r="O302" s="71"/>
      <c r="P302" s="71"/>
      <c r="Q302" s="71"/>
      <c r="R302" s="71"/>
      <c r="S302" s="71"/>
      <c r="T302" s="72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7" t="s">
        <v>174</v>
      </c>
      <c r="AU302" s="17" t="s">
        <v>84</v>
      </c>
    </row>
    <row r="303" spans="1:65" s="13" customFormat="1" ht="11.25">
      <c r="B303" s="209"/>
      <c r="C303" s="210"/>
      <c r="D303" s="204" t="s">
        <v>176</v>
      </c>
      <c r="E303" s="211" t="s">
        <v>1</v>
      </c>
      <c r="F303" s="212" t="s">
        <v>408</v>
      </c>
      <c r="G303" s="210"/>
      <c r="H303" s="213">
        <v>2.52</v>
      </c>
      <c r="I303" s="214"/>
      <c r="J303" s="210"/>
      <c r="K303" s="210"/>
      <c r="L303" s="215"/>
      <c r="M303" s="216"/>
      <c r="N303" s="217"/>
      <c r="O303" s="217"/>
      <c r="P303" s="217"/>
      <c r="Q303" s="217"/>
      <c r="R303" s="217"/>
      <c r="S303" s="217"/>
      <c r="T303" s="218"/>
      <c r="AT303" s="219" t="s">
        <v>176</v>
      </c>
      <c r="AU303" s="219" t="s">
        <v>84</v>
      </c>
      <c r="AV303" s="13" t="s">
        <v>84</v>
      </c>
      <c r="AW303" s="13" t="s">
        <v>32</v>
      </c>
      <c r="AX303" s="13" t="s">
        <v>76</v>
      </c>
      <c r="AY303" s="219" t="s">
        <v>164</v>
      </c>
    </row>
    <row r="304" spans="1:65" s="13" customFormat="1" ht="11.25">
      <c r="B304" s="209"/>
      <c r="C304" s="210"/>
      <c r="D304" s="204" t="s">
        <v>176</v>
      </c>
      <c r="E304" s="211" t="s">
        <v>1</v>
      </c>
      <c r="F304" s="212" t="s">
        <v>409</v>
      </c>
      <c r="G304" s="210"/>
      <c r="H304" s="213">
        <v>2.97</v>
      </c>
      <c r="I304" s="214"/>
      <c r="J304" s="210"/>
      <c r="K304" s="210"/>
      <c r="L304" s="215"/>
      <c r="M304" s="216"/>
      <c r="N304" s="217"/>
      <c r="O304" s="217"/>
      <c r="P304" s="217"/>
      <c r="Q304" s="217"/>
      <c r="R304" s="217"/>
      <c r="S304" s="217"/>
      <c r="T304" s="218"/>
      <c r="AT304" s="219" t="s">
        <v>176</v>
      </c>
      <c r="AU304" s="219" t="s">
        <v>84</v>
      </c>
      <c r="AV304" s="13" t="s">
        <v>84</v>
      </c>
      <c r="AW304" s="13" t="s">
        <v>32</v>
      </c>
      <c r="AX304" s="13" t="s">
        <v>76</v>
      </c>
      <c r="AY304" s="219" t="s">
        <v>164</v>
      </c>
    </row>
    <row r="305" spans="1:65" s="14" customFormat="1" ht="11.25">
      <c r="B305" s="220"/>
      <c r="C305" s="221"/>
      <c r="D305" s="204" t="s">
        <v>176</v>
      </c>
      <c r="E305" s="222" t="s">
        <v>1</v>
      </c>
      <c r="F305" s="223" t="s">
        <v>185</v>
      </c>
      <c r="G305" s="221"/>
      <c r="H305" s="224">
        <v>5.49</v>
      </c>
      <c r="I305" s="225"/>
      <c r="J305" s="221"/>
      <c r="K305" s="221"/>
      <c r="L305" s="226"/>
      <c r="M305" s="227"/>
      <c r="N305" s="228"/>
      <c r="O305" s="228"/>
      <c r="P305" s="228"/>
      <c r="Q305" s="228"/>
      <c r="R305" s="228"/>
      <c r="S305" s="228"/>
      <c r="T305" s="229"/>
      <c r="AT305" s="230" t="s">
        <v>176</v>
      </c>
      <c r="AU305" s="230" t="s">
        <v>84</v>
      </c>
      <c r="AV305" s="14" t="s">
        <v>172</v>
      </c>
      <c r="AW305" s="14" t="s">
        <v>32</v>
      </c>
      <c r="AX305" s="14" t="s">
        <v>82</v>
      </c>
      <c r="AY305" s="230" t="s">
        <v>164</v>
      </c>
    </row>
    <row r="306" spans="1:65" s="2" customFormat="1" ht="24.2" customHeight="1">
      <c r="A306" s="34"/>
      <c r="B306" s="35"/>
      <c r="C306" s="191" t="s">
        <v>410</v>
      </c>
      <c r="D306" s="191" t="s">
        <v>167</v>
      </c>
      <c r="E306" s="192" t="s">
        <v>411</v>
      </c>
      <c r="F306" s="193" t="s">
        <v>412</v>
      </c>
      <c r="G306" s="194" t="s">
        <v>258</v>
      </c>
      <c r="H306" s="195">
        <v>186.47900000000001</v>
      </c>
      <c r="I306" s="196"/>
      <c r="J306" s="197">
        <f>ROUND(I306*H306,2)</f>
        <v>0</v>
      </c>
      <c r="K306" s="193" t="s">
        <v>171</v>
      </c>
      <c r="L306" s="39"/>
      <c r="M306" s="198" t="s">
        <v>1</v>
      </c>
      <c r="N306" s="199" t="s">
        <v>42</v>
      </c>
      <c r="O306" s="71"/>
      <c r="P306" s="200">
        <f>O306*H306</f>
        <v>0</v>
      </c>
      <c r="Q306" s="200">
        <v>5.8970000000000002E-2</v>
      </c>
      <c r="R306" s="200">
        <f>Q306*H306</f>
        <v>10.996666630000002</v>
      </c>
      <c r="S306" s="200">
        <v>0</v>
      </c>
      <c r="T306" s="201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202" t="s">
        <v>172</v>
      </c>
      <c r="AT306" s="202" t="s">
        <v>167</v>
      </c>
      <c r="AU306" s="202" t="s">
        <v>84</v>
      </c>
      <c r="AY306" s="17" t="s">
        <v>164</v>
      </c>
      <c r="BE306" s="203">
        <f>IF(N306="základní",J306,0)</f>
        <v>0</v>
      </c>
      <c r="BF306" s="203">
        <f>IF(N306="snížená",J306,0)</f>
        <v>0</v>
      </c>
      <c r="BG306" s="203">
        <f>IF(N306="zákl. přenesená",J306,0)</f>
        <v>0</v>
      </c>
      <c r="BH306" s="203">
        <f>IF(N306="sníž. přenesená",J306,0)</f>
        <v>0</v>
      </c>
      <c r="BI306" s="203">
        <f>IF(N306="nulová",J306,0)</f>
        <v>0</v>
      </c>
      <c r="BJ306" s="17" t="s">
        <v>84</v>
      </c>
      <c r="BK306" s="203">
        <f>ROUND(I306*H306,2)</f>
        <v>0</v>
      </c>
      <c r="BL306" s="17" t="s">
        <v>172</v>
      </c>
      <c r="BM306" s="202" t="s">
        <v>413</v>
      </c>
    </row>
    <row r="307" spans="1:65" s="2" customFormat="1" ht="19.5">
      <c r="A307" s="34"/>
      <c r="B307" s="35"/>
      <c r="C307" s="36"/>
      <c r="D307" s="204" t="s">
        <v>174</v>
      </c>
      <c r="E307" s="36"/>
      <c r="F307" s="205" t="s">
        <v>414</v>
      </c>
      <c r="G307" s="36"/>
      <c r="H307" s="36"/>
      <c r="I307" s="206"/>
      <c r="J307" s="36"/>
      <c r="K307" s="36"/>
      <c r="L307" s="39"/>
      <c r="M307" s="207"/>
      <c r="N307" s="208"/>
      <c r="O307" s="71"/>
      <c r="P307" s="71"/>
      <c r="Q307" s="71"/>
      <c r="R307" s="71"/>
      <c r="S307" s="71"/>
      <c r="T307" s="72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T307" s="17" t="s">
        <v>174</v>
      </c>
      <c r="AU307" s="17" t="s">
        <v>84</v>
      </c>
    </row>
    <row r="308" spans="1:65" s="13" customFormat="1" ht="22.5">
      <c r="B308" s="209"/>
      <c r="C308" s="210"/>
      <c r="D308" s="204" t="s">
        <v>176</v>
      </c>
      <c r="E308" s="211" t="s">
        <v>1</v>
      </c>
      <c r="F308" s="212" t="s">
        <v>415</v>
      </c>
      <c r="G308" s="210"/>
      <c r="H308" s="213">
        <v>4.9729999999999999</v>
      </c>
      <c r="I308" s="214"/>
      <c r="J308" s="210"/>
      <c r="K308" s="210"/>
      <c r="L308" s="215"/>
      <c r="M308" s="216"/>
      <c r="N308" s="217"/>
      <c r="O308" s="217"/>
      <c r="P308" s="217"/>
      <c r="Q308" s="217"/>
      <c r="R308" s="217"/>
      <c r="S308" s="217"/>
      <c r="T308" s="218"/>
      <c r="AT308" s="219" t="s">
        <v>176</v>
      </c>
      <c r="AU308" s="219" t="s">
        <v>84</v>
      </c>
      <c r="AV308" s="13" t="s">
        <v>84</v>
      </c>
      <c r="AW308" s="13" t="s">
        <v>32</v>
      </c>
      <c r="AX308" s="13" t="s">
        <v>76</v>
      </c>
      <c r="AY308" s="219" t="s">
        <v>164</v>
      </c>
    </row>
    <row r="309" spans="1:65" s="13" customFormat="1" ht="11.25">
      <c r="B309" s="209"/>
      <c r="C309" s="210"/>
      <c r="D309" s="204" t="s">
        <v>176</v>
      </c>
      <c r="E309" s="211" t="s">
        <v>1</v>
      </c>
      <c r="F309" s="212" t="s">
        <v>416</v>
      </c>
      <c r="G309" s="210"/>
      <c r="H309" s="213">
        <v>8.14</v>
      </c>
      <c r="I309" s="214"/>
      <c r="J309" s="210"/>
      <c r="K309" s="210"/>
      <c r="L309" s="215"/>
      <c r="M309" s="216"/>
      <c r="N309" s="217"/>
      <c r="O309" s="217"/>
      <c r="P309" s="217"/>
      <c r="Q309" s="217"/>
      <c r="R309" s="217"/>
      <c r="S309" s="217"/>
      <c r="T309" s="218"/>
      <c r="AT309" s="219" t="s">
        <v>176</v>
      </c>
      <c r="AU309" s="219" t="s">
        <v>84</v>
      </c>
      <c r="AV309" s="13" t="s">
        <v>84</v>
      </c>
      <c r="AW309" s="13" t="s">
        <v>32</v>
      </c>
      <c r="AX309" s="13" t="s">
        <v>76</v>
      </c>
      <c r="AY309" s="219" t="s">
        <v>164</v>
      </c>
    </row>
    <row r="310" spans="1:65" s="13" customFormat="1" ht="22.5">
      <c r="B310" s="209"/>
      <c r="C310" s="210"/>
      <c r="D310" s="204" t="s">
        <v>176</v>
      </c>
      <c r="E310" s="211" t="s">
        <v>1</v>
      </c>
      <c r="F310" s="212" t="s">
        <v>417</v>
      </c>
      <c r="G310" s="210"/>
      <c r="H310" s="213">
        <v>16.047999999999998</v>
      </c>
      <c r="I310" s="214"/>
      <c r="J310" s="210"/>
      <c r="K310" s="210"/>
      <c r="L310" s="215"/>
      <c r="M310" s="216"/>
      <c r="N310" s="217"/>
      <c r="O310" s="217"/>
      <c r="P310" s="217"/>
      <c r="Q310" s="217"/>
      <c r="R310" s="217"/>
      <c r="S310" s="217"/>
      <c r="T310" s="218"/>
      <c r="AT310" s="219" t="s">
        <v>176</v>
      </c>
      <c r="AU310" s="219" t="s">
        <v>84</v>
      </c>
      <c r="AV310" s="13" t="s">
        <v>84</v>
      </c>
      <c r="AW310" s="13" t="s">
        <v>32</v>
      </c>
      <c r="AX310" s="13" t="s">
        <v>76</v>
      </c>
      <c r="AY310" s="219" t="s">
        <v>164</v>
      </c>
    </row>
    <row r="311" spans="1:65" s="13" customFormat="1" ht="11.25">
      <c r="B311" s="209"/>
      <c r="C311" s="210"/>
      <c r="D311" s="204" t="s">
        <v>176</v>
      </c>
      <c r="E311" s="211" t="s">
        <v>1</v>
      </c>
      <c r="F311" s="212" t="s">
        <v>418</v>
      </c>
      <c r="G311" s="210"/>
      <c r="H311" s="213">
        <v>6.44</v>
      </c>
      <c r="I311" s="214"/>
      <c r="J311" s="210"/>
      <c r="K311" s="210"/>
      <c r="L311" s="215"/>
      <c r="M311" s="216"/>
      <c r="N311" s="217"/>
      <c r="O311" s="217"/>
      <c r="P311" s="217"/>
      <c r="Q311" s="217"/>
      <c r="R311" s="217"/>
      <c r="S311" s="217"/>
      <c r="T311" s="218"/>
      <c r="AT311" s="219" t="s">
        <v>176</v>
      </c>
      <c r="AU311" s="219" t="s">
        <v>84</v>
      </c>
      <c r="AV311" s="13" t="s">
        <v>84</v>
      </c>
      <c r="AW311" s="13" t="s">
        <v>32</v>
      </c>
      <c r="AX311" s="13" t="s">
        <v>76</v>
      </c>
      <c r="AY311" s="219" t="s">
        <v>164</v>
      </c>
    </row>
    <row r="312" spans="1:65" s="13" customFormat="1" ht="11.25">
      <c r="B312" s="209"/>
      <c r="C312" s="210"/>
      <c r="D312" s="204" t="s">
        <v>176</v>
      </c>
      <c r="E312" s="211" t="s">
        <v>1</v>
      </c>
      <c r="F312" s="212" t="s">
        <v>419</v>
      </c>
      <c r="G312" s="210"/>
      <c r="H312" s="213">
        <v>18.975999999999999</v>
      </c>
      <c r="I312" s="214"/>
      <c r="J312" s="210"/>
      <c r="K312" s="210"/>
      <c r="L312" s="215"/>
      <c r="M312" s="216"/>
      <c r="N312" s="217"/>
      <c r="O312" s="217"/>
      <c r="P312" s="217"/>
      <c r="Q312" s="217"/>
      <c r="R312" s="217"/>
      <c r="S312" s="217"/>
      <c r="T312" s="218"/>
      <c r="AT312" s="219" t="s">
        <v>176</v>
      </c>
      <c r="AU312" s="219" t="s">
        <v>84</v>
      </c>
      <c r="AV312" s="13" t="s">
        <v>84</v>
      </c>
      <c r="AW312" s="13" t="s">
        <v>32</v>
      </c>
      <c r="AX312" s="13" t="s">
        <v>76</v>
      </c>
      <c r="AY312" s="219" t="s">
        <v>164</v>
      </c>
    </row>
    <row r="313" spans="1:65" s="13" customFormat="1" ht="11.25">
      <c r="B313" s="209"/>
      <c r="C313" s="210"/>
      <c r="D313" s="204" t="s">
        <v>176</v>
      </c>
      <c r="E313" s="211" t="s">
        <v>1</v>
      </c>
      <c r="F313" s="212" t="s">
        <v>420</v>
      </c>
      <c r="G313" s="210"/>
      <c r="H313" s="213">
        <v>8.6999999999999993</v>
      </c>
      <c r="I313" s="214"/>
      <c r="J313" s="210"/>
      <c r="K313" s="210"/>
      <c r="L313" s="215"/>
      <c r="M313" s="216"/>
      <c r="N313" s="217"/>
      <c r="O313" s="217"/>
      <c r="P313" s="217"/>
      <c r="Q313" s="217"/>
      <c r="R313" s="217"/>
      <c r="S313" s="217"/>
      <c r="T313" s="218"/>
      <c r="AT313" s="219" t="s">
        <v>176</v>
      </c>
      <c r="AU313" s="219" t="s">
        <v>84</v>
      </c>
      <c r="AV313" s="13" t="s">
        <v>84</v>
      </c>
      <c r="AW313" s="13" t="s">
        <v>32</v>
      </c>
      <c r="AX313" s="13" t="s">
        <v>76</v>
      </c>
      <c r="AY313" s="219" t="s">
        <v>164</v>
      </c>
    </row>
    <row r="314" spans="1:65" s="13" customFormat="1" ht="11.25">
      <c r="B314" s="209"/>
      <c r="C314" s="210"/>
      <c r="D314" s="204" t="s">
        <v>176</v>
      </c>
      <c r="E314" s="211" t="s">
        <v>1</v>
      </c>
      <c r="F314" s="212" t="s">
        <v>421</v>
      </c>
      <c r="G314" s="210"/>
      <c r="H314" s="213">
        <v>6.44</v>
      </c>
      <c r="I314" s="214"/>
      <c r="J314" s="210"/>
      <c r="K314" s="210"/>
      <c r="L314" s="215"/>
      <c r="M314" s="216"/>
      <c r="N314" s="217"/>
      <c r="O314" s="217"/>
      <c r="P314" s="217"/>
      <c r="Q314" s="217"/>
      <c r="R314" s="217"/>
      <c r="S314" s="217"/>
      <c r="T314" s="218"/>
      <c r="AT314" s="219" t="s">
        <v>176</v>
      </c>
      <c r="AU314" s="219" t="s">
        <v>84</v>
      </c>
      <c r="AV314" s="13" t="s">
        <v>84</v>
      </c>
      <c r="AW314" s="13" t="s">
        <v>32</v>
      </c>
      <c r="AX314" s="13" t="s">
        <v>76</v>
      </c>
      <c r="AY314" s="219" t="s">
        <v>164</v>
      </c>
    </row>
    <row r="315" spans="1:65" s="13" customFormat="1" ht="11.25">
      <c r="B315" s="209"/>
      <c r="C315" s="210"/>
      <c r="D315" s="204" t="s">
        <v>176</v>
      </c>
      <c r="E315" s="211" t="s">
        <v>1</v>
      </c>
      <c r="F315" s="212" t="s">
        <v>422</v>
      </c>
      <c r="G315" s="210"/>
      <c r="H315" s="213">
        <v>1.3480000000000001</v>
      </c>
      <c r="I315" s="214"/>
      <c r="J315" s="210"/>
      <c r="K315" s="210"/>
      <c r="L315" s="215"/>
      <c r="M315" s="216"/>
      <c r="N315" s="217"/>
      <c r="O315" s="217"/>
      <c r="P315" s="217"/>
      <c r="Q315" s="217"/>
      <c r="R315" s="217"/>
      <c r="S315" s="217"/>
      <c r="T315" s="218"/>
      <c r="AT315" s="219" t="s">
        <v>176</v>
      </c>
      <c r="AU315" s="219" t="s">
        <v>84</v>
      </c>
      <c r="AV315" s="13" t="s">
        <v>84</v>
      </c>
      <c r="AW315" s="13" t="s">
        <v>32</v>
      </c>
      <c r="AX315" s="13" t="s">
        <v>76</v>
      </c>
      <c r="AY315" s="219" t="s">
        <v>164</v>
      </c>
    </row>
    <row r="316" spans="1:65" s="15" customFormat="1" ht="11.25">
      <c r="B316" s="241"/>
      <c r="C316" s="242"/>
      <c r="D316" s="204" t="s">
        <v>176</v>
      </c>
      <c r="E316" s="243" t="s">
        <v>1</v>
      </c>
      <c r="F316" s="244" t="s">
        <v>423</v>
      </c>
      <c r="G316" s="242"/>
      <c r="H316" s="245">
        <v>71.064999999999998</v>
      </c>
      <c r="I316" s="246"/>
      <c r="J316" s="242"/>
      <c r="K316" s="242"/>
      <c r="L316" s="247"/>
      <c r="M316" s="248"/>
      <c r="N316" s="249"/>
      <c r="O316" s="249"/>
      <c r="P316" s="249"/>
      <c r="Q316" s="249"/>
      <c r="R316" s="249"/>
      <c r="S316" s="249"/>
      <c r="T316" s="250"/>
      <c r="AT316" s="251" t="s">
        <v>176</v>
      </c>
      <c r="AU316" s="251" t="s">
        <v>84</v>
      </c>
      <c r="AV316" s="15" t="s">
        <v>303</v>
      </c>
      <c r="AW316" s="15" t="s">
        <v>32</v>
      </c>
      <c r="AX316" s="15" t="s">
        <v>76</v>
      </c>
      <c r="AY316" s="251" t="s">
        <v>164</v>
      </c>
    </row>
    <row r="317" spans="1:65" s="13" customFormat="1" ht="11.25">
      <c r="B317" s="209"/>
      <c r="C317" s="210"/>
      <c r="D317" s="204" t="s">
        <v>176</v>
      </c>
      <c r="E317" s="211" t="s">
        <v>1</v>
      </c>
      <c r="F317" s="212" t="s">
        <v>424</v>
      </c>
      <c r="G317" s="210"/>
      <c r="H317" s="213">
        <v>22.597000000000001</v>
      </c>
      <c r="I317" s="214"/>
      <c r="J317" s="210"/>
      <c r="K317" s="210"/>
      <c r="L317" s="215"/>
      <c r="M317" s="216"/>
      <c r="N317" s="217"/>
      <c r="O317" s="217"/>
      <c r="P317" s="217"/>
      <c r="Q317" s="217"/>
      <c r="R317" s="217"/>
      <c r="S317" s="217"/>
      <c r="T317" s="218"/>
      <c r="AT317" s="219" t="s">
        <v>176</v>
      </c>
      <c r="AU317" s="219" t="s">
        <v>84</v>
      </c>
      <c r="AV317" s="13" t="s">
        <v>84</v>
      </c>
      <c r="AW317" s="13" t="s">
        <v>32</v>
      </c>
      <c r="AX317" s="13" t="s">
        <v>76</v>
      </c>
      <c r="AY317" s="219" t="s">
        <v>164</v>
      </c>
    </row>
    <row r="318" spans="1:65" s="13" customFormat="1" ht="11.25">
      <c r="B318" s="209"/>
      <c r="C318" s="210"/>
      <c r="D318" s="204" t="s">
        <v>176</v>
      </c>
      <c r="E318" s="211" t="s">
        <v>1</v>
      </c>
      <c r="F318" s="212" t="s">
        <v>425</v>
      </c>
      <c r="G318" s="210"/>
      <c r="H318" s="213">
        <v>4.1319999999999997</v>
      </c>
      <c r="I318" s="214"/>
      <c r="J318" s="210"/>
      <c r="K318" s="210"/>
      <c r="L318" s="215"/>
      <c r="M318" s="216"/>
      <c r="N318" s="217"/>
      <c r="O318" s="217"/>
      <c r="P318" s="217"/>
      <c r="Q318" s="217"/>
      <c r="R318" s="217"/>
      <c r="S318" s="217"/>
      <c r="T318" s="218"/>
      <c r="AT318" s="219" t="s">
        <v>176</v>
      </c>
      <c r="AU318" s="219" t="s">
        <v>84</v>
      </c>
      <c r="AV318" s="13" t="s">
        <v>84</v>
      </c>
      <c r="AW318" s="13" t="s">
        <v>32</v>
      </c>
      <c r="AX318" s="13" t="s">
        <v>76</v>
      </c>
      <c r="AY318" s="219" t="s">
        <v>164</v>
      </c>
    </row>
    <row r="319" spans="1:65" s="13" customFormat="1" ht="11.25">
      <c r="B319" s="209"/>
      <c r="C319" s="210"/>
      <c r="D319" s="204" t="s">
        <v>176</v>
      </c>
      <c r="E319" s="211" t="s">
        <v>1</v>
      </c>
      <c r="F319" s="212" t="s">
        <v>426</v>
      </c>
      <c r="G319" s="210"/>
      <c r="H319" s="213">
        <v>3.96</v>
      </c>
      <c r="I319" s="214"/>
      <c r="J319" s="210"/>
      <c r="K319" s="210"/>
      <c r="L319" s="215"/>
      <c r="M319" s="216"/>
      <c r="N319" s="217"/>
      <c r="O319" s="217"/>
      <c r="P319" s="217"/>
      <c r="Q319" s="217"/>
      <c r="R319" s="217"/>
      <c r="S319" s="217"/>
      <c r="T319" s="218"/>
      <c r="AT319" s="219" t="s">
        <v>176</v>
      </c>
      <c r="AU319" s="219" t="s">
        <v>84</v>
      </c>
      <c r="AV319" s="13" t="s">
        <v>84</v>
      </c>
      <c r="AW319" s="13" t="s">
        <v>32</v>
      </c>
      <c r="AX319" s="13" t="s">
        <v>76</v>
      </c>
      <c r="AY319" s="219" t="s">
        <v>164</v>
      </c>
    </row>
    <row r="320" spans="1:65" s="13" customFormat="1" ht="11.25">
      <c r="B320" s="209"/>
      <c r="C320" s="210"/>
      <c r="D320" s="204" t="s">
        <v>176</v>
      </c>
      <c r="E320" s="211" t="s">
        <v>1</v>
      </c>
      <c r="F320" s="212" t="s">
        <v>427</v>
      </c>
      <c r="G320" s="210"/>
      <c r="H320" s="213">
        <v>2.214</v>
      </c>
      <c r="I320" s="214"/>
      <c r="J320" s="210"/>
      <c r="K320" s="210"/>
      <c r="L320" s="215"/>
      <c r="M320" s="216"/>
      <c r="N320" s="217"/>
      <c r="O320" s="217"/>
      <c r="P320" s="217"/>
      <c r="Q320" s="217"/>
      <c r="R320" s="217"/>
      <c r="S320" s="217"/>
      <c r="T320" s="218"/>
      <c r="AT320" s="219" t="s">
        <v>176</v>
      </c>
      <c r="AU320" s="219" t="s">
        <v>84</v>
      </c>
      <c r="AV320" s="13" t="s">
        <v>84</v>
      </c>
      <c r="AW320" s="13" t="s">
        <v>32</v>
      </c>
      <c r="AX320" s="13" t="s">
        <v>76</v>
      </c>
      <c r="AY320" s="219" t="s">
        <v>164</v>
      </c>
    </row>
    <row r="321" spans="1:65" s="13" customFormat="1" ht="11.25">
      <c r="B321" s="209"/>
      <c r="C321" s="210"/>
      <c r="D321" s="204" t="s">
        <v>176</v>
      </c>
      <c r="E321" s="211" t="s">
        <v>1</v>
      </c>
      <c r="F321" s="212" t="s">
        <v>428</v>
      </c>
      <c r="G321" s="210"/>
      <c r="H321" s="213">
        <v>2.714</v>
      </c>
      <c r="I321" s="214"/>
      <c r="J321" s="210"/>
      <c r="K321" s="210"/>
      <c r="L321" s="215"/>
      <c r="M321" s="216"/>
      <c r="N321" s="217"/>
      <c r="O321" s="217"/>
      <c r="P321" s="217"/>
      <c r="Q321" s="217"/>
      <c r="R321" s="217"/>
      <c r="S321" s="217"/>
      <c r="T321" s="218"/>
      <c r="AT321" s="219" t="s">
        <v>176</v>
      </c>
      <c r="AU321" s="219" t="s">
        <v>84</v>
      </c>
      <c r="AV321" s="13" t="s">
        <v>84</v>
      </c>
      <c r="AW321" s="13" t="s">
        <v>32</v>
      </c>
      <c r="AX321" s="13" t="s">
        <v>76</v>
      </c>
      <c r="AY321" s="219" t="s">
        <v>164</v>
      </c>
    </row>
    <row r="322" spans="1:65" s="13" customFormat="1" ht="11.25">
      <c r="B322" s="209"/>
      <c r="C322" s="210"/>
      <c r="D322" s="204" t="s">
        <v>176</v>
      </c>
      <c r="E322" s="211" t="s">
        <v>1</v>
      </c>
      <c r="F322" s="212" t="s">
        <v>429</v>
      </c>
      <c r="G322" s="210"/>
      <c r="H322" s="213">
        <v>17.564</v>
      </c>
      <c r="I322" s="214"/>
      <c r="J322" s="210"/>
      <c r="K322" s="210"/>
      <c r="L322" s="215"/>
      <c r="M322" s="216"/>
      <c r="N322" s="217"/>
      <c r="O322" s="217"/>
      <c r="P322" s="217"/>
      <c r="Q322" s="217"/>
      <c r="R322" s="217"/>
      <c r="S322" s="217"/>
      <c r="T322" s="218"/>
      <c r="AT322" s="219" t="s">
        <v>176</v>
      </c>
      <c r="AU322" s="219" t="s">
        <v>84</v>
      </c>
      <c r="AV322" s="13" t="s">
        <v>84</v>
      </c>
      <c r="AW322" s="13" t="s">
        <v>32</v>
      </c>
      <c r="AX322" s="13" t="s">
        <v>76</v>
      </c>
      <c r="AY322" s="219" t="s">
        <v>164</v>
      </c>
    </row>
    <row r="323" spans="1:65" s="13" customFormat="1" ht="22.5">
      <c r="B323" s="209"/>
      <c r="C323" s="210"/>
      <c r="D323" s="204" t="s">
        <v>176</v>
      </c>
      <c r="E323" s="211" t="s">
        <v>1</v>
      </c>
      <c r="F323" s="212" t="s">
        <v>430</v>
      </c>
      <c r="G323" s="210"/>
      <c r="H323" s="213">
        <v>8.8659999999999997</v>
      </c>
      <c r="I323" s="214"/>
      <c r="J323" s="210"/>
      <c r="K323" s="210"/>
      <c r="L323" s="215"/>
      <c r="M323" s="216"/>
      <c r="N323" s="217"/>
      <c r="O323" s="217"/>
      <c r="P323" s="217"/>
      <c r="Q323" s="217"/>
      <c r="R323" s="217"/>
      <c r="S323" s="217"/>
      <c r="T323" s="218"/>
      <c r="AT323" s="219" t="s">
        <v>176</v>
      </c>
      <c r="AU323" s="219" t="s">
        <v>84</v>
      </c>
      <c r="AV323" s="13" t="s">
        <v>84</v>
      </c>
      <c r="AW323" s="13" t="s">
        <v>32</v>
      </c>
      <c r="AX323" s="13" t="s">
        <v>76</v>
      </c>
      <c r="AY323" s="219" t="s">
        <v>164</v>
      </c>
    </row>
    <row r="324" spans="1:65" s="13" customFormat="1" ht="11.25">
      <c r="B324" s="209"/>
      <c r="C324" s="210"/>
      <c r="D324" s="204" t="s">
        <v>176</v>
      </c>
      <c r="E324" s="211" t="s">
        <v>1</v>
      </c>
      <c r="F324" s="212" t="s">
        <v>431</v>
      </c>
      <c r="G324" s="210"/>
      <c r="H324" s="213">
        <v>11.055</v>
      </c>
      <c r="I324" s="214"/>
      <c r="J324" s="210"/>
      <c r="K324" s="210"/>
      <c r="L324" s="215"/>
      <c r="M324" s="216"/>
      <c r="N324" s="217"/>
      <c r="O324" s="217"/>
      <c r="P324" s="217"/>
      <c r="Q324" s="217"/>
      <c r="R324" s="217"/>
      <c r="S324" s="217"/>
      <c r="T324" s="218"/>
      <c r="AT324" s="219" t="s">
        <v>176</v>
      </c>
      <c r="AU324" s="219" t="s">
        <v>84</v>
      </c>
      <c r="AV324" s="13" t="s">
        <v>84</v>
      </c>
      <c r="AW324" s="13" t="s">
        <v>32</v>
      </c>
      <c r="AX324" s="13" t="s">
        <v>76</v>
      </c>
      <c r="AY324" s="219" t="s">
        <v>164</v>
      </c>
    </row>
    <row r="325" spans="1:65" s="13" customFormat="1" ht="22.5">
      <c r="B325" s="209"/>
      <c r="C325" s="210"/>
      <c r="D325" s="204" t="s">
        <v>176</v>
      </c>
      <c r="E325" s="211" t="s">
        <v>1</v>
      </c>
      <c r="F325" s="212" t="s">
        <v>432</v>
      </c>
      <c r="G325" s="210"/>
      <c r="H325" s="213">
        <v>14.965999999999999</v>
      </c>
      <c r="I325" s="214"/>
      <c r="J325" s="210"/>
      <c r="K325" s="210"/>
      <c r="L325" s="215"/>
      <c r="M325" s="216"/>
      <c r="N325" s="217"/>
      <c r="O325" s="217"/>
      <c r="P325" s="217"/>
      <c r="Q325" s="217"/>
      <c r="R325" s="217"/>
      <c r="S325" s="217"/>
      <c r="T325" s="218"/>
      <c r="AT325" s="219" t="s">
        <v>176</v>
      </c>
      <c r="AU325" s="219" t="s">
        <v>84</v>
      </c>
      <c r="AV325" s="13" t="s">
        <v>84</v>
      </c>
      <c r="AW325" s="13" t="s">
        <v>32</v>
      </c>
      <c r="AX325" s="13" t="s">
        <v>76</v>
      </c>
      <c r="AY325" s="219" t="s">
        <v>164</v>
      </c>
    </row>
    <row r="326" spans="1:65" s="13" customFormat="1" ht="11.25">
      <c r="B326" s="209"/>
      <c r="C326" s="210"/>
      <c r="D326" s="204" t="s">
        <v>176</v>
      </c>
      <c r="E326" s="211" t="s">
        <v>1</v>
      </c>
      <c r="F326" s="212" t="s">
        <v>433</v>
      </c>
      <c r="G326" s="210"/>
      <c r="H326" s="213">
        <v>4.62</v>
      </c>
      <c r="I326" s="214"/>
      <c r="J326" s="210"/>
      <c r="K326" s="210"/>
      <c r="L326" s="215"/>
      <c r="M326" s="216"/>
      <c r="N326" s="217"/>
      <c r="O326" s="217"/>
      <c r="P326" s="217"/>
      <c r="Q326" s="217"/>
      <c r="R326" s="217"/>
      <c r="S326" s="217"/>
      <c r="T326" s="218"/>
      <c r="AT326" s="219" t="s">
        <v>176</v>
      </c>
      <c r="AU326" s="219" t="s">
        <v>84</v>
      </c>
      <c r="AV326" s="13" t="s">
        <v>84</v>
      </c>
      <c r="AW326" s="13" t="s">
        <v>32</v>
      </c>
      <c r="AX326" s="13" t="s">
        <v>76</v>
      </c>
      <c r="AY326" s="219" t="s">
        <v>164</v>
      </c>
    </row>
    <row r="327" spans="1:65" s="13" customFormat="1" ht="11.25">
      <c r="B327" s="209"/>
      <c r="C327" s="210"/>
      <c r="D327" s="204" t="s">
        <v>176</v>
      </c>
      <c r="E327" s="211" t="s">
        <v>1</v>
      </c>
      <c r="F327" s="212" t="s">
        <v>434</v>
      </c>
      <c r="G327" s="210"/>
      <c r="H327" s="213">
        <v>14.401999999999999</v>
      </c>
      <c r="I327" s="214"/>
      <c r="J327" s="210"/>
      <c r="K327" s="210"/>
      <c r="L327" s="215"/>
      <c r="M327" s="216"/>
      <c r="N327" s="217"/>
      <c r="O327" s="217"/>
      <c r="P327" s="217"/>
      <c r="Q327" s="217"/>
      <c r="R327" s="217"/>
      <c r="S327" s="217"/>
      <c r="T327" s="218"/>
      <c r="AT327" s="219" t="s">
        <v>176</v>
      </c>
      <c r="AU327" s="219" t="s">
        <v>84</v>
      </c>
      <c r="AV327" s="13" t="s">
        <v>84</v>
      </c>
      <c r="AW327" s="13" t="s">
        <v>32</v>
      </c>
      <c r="AX327" s="13" t="s">
        <v>76</v>
      </c>
      <c r="AY327" s="219" t="s">
        <v>164</v>
      </c>
    </row>
    <row r="328" spans="1:65" s="13" customFormat="1" ht="11.25">
      <c r="B328" s="209"/>
      <c r="C328" s="210"/>
      <c r="D328" s="204" t="s">
        <v>176</v>
      </c>
      <c r="E328" s="211" t="s">
        <v>1</v>
      </c>
      <c r="F328" s="212" t="s">
        <v>435</v>
      </c>
      <c r="G328" s="210"/>
      <c r="H328" s="213">
        <v>8.3239999999999998</v>
      </c>
      <c r="I328" s="214"/>
      <c r="J328" s="210"/>
      <c r="K328" s="210"/>
      <c r="L328" s="215"/>
      <c r="M328" s="216"/>
      <c r="N328" s="217"/>
      <c r="O328" s="217"/>
      <c r="P328" s="217"/>
      <c r="Q328" s="217"/>
      <c r="R328" s="217"/>
      <c r="S328" s="217"/>
      <c r="T328" s="218"/>
      <c r="AT328" s="219" t="s">
        <v>176</v>
      </c>
      <c r="AU328" s="219" t="s">
        <v>84</v>
      </c>
      <c r="AV328" s="13" t="s">
        <v>84</v>
      </c>
      <c r="AW328" s="13" t="s">
        <v>32</v>
      </c>
      <c r="AX328" s="13" t="s">
        <v>76</v>
      </c>
      <c r="AY328" s="219" t="s">
        <v>164</v>
      </c>
    </row>
    <row r="329" spans="1:65" s="15" customFormat="1" ht="11.25">
      <c r="B329" s="241"/>
      <c r="C329" s="242"/>
      <c r="D329" s="204" t="s">
        <v>176</v>
      </c>
      <c r="E329" s="243" t="s">
        <v>1</v>
      </c>
      <c r="F329" s="244" t="s">
        <v>423</v>
      </c>
      <c r="G329" s="242"/>
      <c r="H329" s="245">
        <v>115.414</v>
      </c>
      <c r="I329" s="246"/>
      <c r="J329" s="242"/>
      <c r="K329" s="242"/>
      <c r="L329" s="247"/>
      <c r="M329" s="248"/>
      <c r="N329" s="249"/>
      <c r="O329" s="249"/>
      <c r="P329" s="249"/>
      <c r="Q329" s="249"/>
      <c r="R329" s="249"/>
      <c r="S329" s="249"/>
      <c r="T329" s="250"/>
      <c r="AT329" s="251" t="s">
        <v>176</v>
      </c>
      <c r="AU329" s="251" t="s">
        <v>84</v>
      </c>
      <c r="AV329" s="15" t="s">
        <v>303</v>
      </c>
      <c r="AW329" s="15" t="s">
        <v>32</v>
      </c>
      <c r="AX329" s="15" t="s">
        <v>76</v>
      </c>
      <c r="AY329" s="251" t="s">
        <v>164</v>
      </c>
    </row>
    <row r="330" spans="1:65" s="14" customFormat="1" ht="11.25">
      <c r="B330" s="220"/>
      <c r="C330" s="221"/>
      <c r="D330" s="204" t="s">
        <v>176</v>
      </c>
      <c r="E330" s="222" t="s">
        <v>1</v>
      </c>
      <c r="F330" s="223" t="s">
        <v>185</v>
      </c>
      <c r="G330" s="221"/>
      <c r="H330" s="224">
        <v>186.47900000000001</v>
      </c>
      <c r="I330" s="225"/>
      <c r="J330" s="221"/>
      <c r="K330" s="221"/>
      <c r="L330" s="226"/>
      <c r="M330" s="227"/>
      <c r="N330" s="228"/>
      <c r="O330" s="228"/>
      <c r="P330" s="228"/>
      <c r="Q330" s="228"/>
      <c r="R330" s="228"/>
      <c r="S330" s="228"/>
      <c r="T330" s="229"/>
      <c r="AT330" s="230" t="s">
        <v>176</v>
      </c>
      <c r="AU330" s="230" t="s">
        <v>84</v>
      </c>
      <c r="AV330" s="14" t="s">
        <v>172</v>
      </c>
      <c r="AW330" s="14" t="s">
        <v>32</v>
      </c>
      <c r="AX330" s="14" t="s">
        <v>82</v>
      </c>
      <c r="AY330" s="230" t="s">
        <v>164</v>
      </c>
    </row>
    <row r="331" spans="1:65" s="2" customFormat="1" ht="24.2" customHeight="1">
      <c r="A331" s="34"/>
      <c r="B331" s="35"/>
      <c r="C331" s="191" t="s">
        <v>436</v>
      </c>
      <c r="D331" s="191" t="s">
        <v>167</v>
      </c>
      <c r="E331" s="192" t="s">
        <v>437</v>
      </c>
      <c r="F331" s="193" t="s">
        <v>438</v>
      </c>
      <c r="G331" s="194" t="s">
        <v>244</v>
      </c>
      <c r="H331" s="195">
        <v>83.4</v>
      </c>
      <c r="I331" s="196"/>
      <c r="J331" s="197">
        <f>ROUND(I331*H331,2)</f>
        <v>0</v>
      </c>
      <c r="K331" s="193" t="s">
        <v>171</v>
      </c>
      <c r="L331" s="39"/>
      <c r="M331" s="198" t="s">
        <v>1</v>
      </c>
      <c r="N331" s="199" t="s">
        <v>42</v>
      </c>
      <c r="O331" s="71"/>
      <c r="P331" s="200">
        <f>O331*H331</f>
        <v>0</v>
      </c>
      <c r="Q331" s="200">
        <v>1.2999999999999999E-4</v>
      </c>
      <c r="R331" s="200">
        <f>Q331*H331</f>
        <v>1.0841999999999999E-2</v>
      </c>
      <c r="S331" s="200">
        <v>0</v>
      </c>
      <c r="T331" s="201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202" t="s">
        <v>172</v>
      </c>
      <c r="AT331" s="202" t="s">
        <v>167</v>
      </c>
      <c r="AU331" s="202" t="s">
        <v>84</v>
      </c>
      <c r="AY331" s="17" t="s">
        <v>164</v>
      </c>
      <c r="BE331" s="203">
        <f>IF(N331="základní",J331,0)</f>
        <v>0</v>
      </c>
      <c r="BF331" s="203">
        <f>IF(N331="snížená",J331,0)</f>
        <v>0</v>
      </c>
      <c r="BG331" s="203">
        <f>IF(N331="zákl. přenesená",J331,0)</f>
        <v>0</v>
      </c>
      <c r="BH331" s="203">
        <f>IF(N331="sníž. přenesená",J331,0)</f>
        <v>0</v>
      </c>
      <c r="BI331" s="203">
        <f>IF(N331="nulová",J331,0)</f>
        <v>0</v>
      </c>
      <c r="BJ331" s="17" t="s">
        <v>84</v>
      </c>
      <c r="BK331" s="203">
        <f>ROUND(I331*H331,2)</f>
        <v>0</v>
      </c>
      <c r="BL331" s="17" t="s">
        <v>172</v>
      </c>
      <c r="BM331" s="202" t="s">
        <v>439</v>
      </c>
    </row>
    <row r="332" spans="1:65" s="2" customFormat="1" ht="11.25">
      <c r="A332" s="34"/>
      <c r="B332" s="35"/>
      <c r="C332" s="36"/>
      <c r="D332" s="204" t="s">
        <v>174</v>
      </c>
      <c r="E332" s="36"/>
      <c r="F332" s="205" t="s">
        <v>440</v>
      </c>
      <c r="G332" s="36"/>
      <c r="H332" s="36"/>
      <c r="I332" s="206"/>
      <c r="J332" s="36"/>
      <c r="K332" s="36"/>
      <c r="L332" s="39"/>
      <c r="M332" s="207"/>
      <c r="N332" s="208"/>
      <c r="O332" s="71"/>
      <c r="P332" s="71"/>
      <c r="Q332" s="71"/>
      <c r="R332" s="71"/>
      <c r="S332" s="71"/>
      <c r="T332" s="72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T332" s="17" t="s">
        <v>174</v>
      </c>
      <c r="AU332" s="17" t="s">
        <v>84</v>
      </c>
    </row>
    <row r="333" spans="1:65" s="13" customFormat="1" ht="11.25">
      <c r="B333" s="209"/>
      <c r="C333" s="210"/>
      <c r="D333" s="204" t="s">
        <v>176</v>
      </c>
      <c r="E333" s="211" t="s">
        <v>1</v>
      </c>
      <c r="F333" s="212" t="s">
        <v>441</v>
      </c>
      <c r="G333" s="210"/>
      <c r="H333" s="213">
        <v>50.4</v>
      </c>
      <c r="I333" s="214"/>
      <c r="J333" s="210"/>
      <c r="K333" s="210"/>
      <c r="L333" s="215"/>
      <c r="M333" s="216"/>
      <c r="N333" s="217"/>
      <c r="O333" s="217"/>
      <c r="P333" s="217"/>
      <c r="Q333" s="217"/>
      <c r="R333" s="217"/>
      <c r="S333" s="217"/>
      <c r="T333" s="218"/>
      <c r="AT333" s="219" t="s">
        <v>176</v>
      </c>
      <c r="AU333" s="219" t="s">
        <v>84</v>
      </c>
      <c r="AV333" s="13" t="s">
        <v>84</v>
      </c>
      <c r="AW333" s="13" t="s">
        <v>32</v>
      </c>
      <c r="AX333" s="13" t="s">
        <v>76</v>
      </c>
      <c r="AY333" s="219" t="s">
        <v>164</v>
      </c>
    </row>
    <row r="334" spans="1:65" s="13" customFormat="1" ht="11.25">
      <c r="B334" s="209"/>
      <c r="C334" s="210"/>
      <c r="D334" s="204" t="s">
        <v>176</v>
      </c>
      <c r="E334" s="211" t="s">
        <v>1</v>
      </c>
      <c r="F334" s="212" t="s">
        <v>442</v>
      </c>
      <c r="G334" s="210"/>
      <c r="H334" s="213">
        <v>33</v>
      </c>
      <c r="I334" s="214"/>
      <c r="J334" s="210"/>
      <c r="K334" s="210"/>
      <c r="L334" s="215"/>
      <c r="M334" s="216"/>
      <c r="N334" s="217"/>
      <c r="O334" s="217"/>
      <c r="P334" s="217"/>
      <c r="Q334" s="217"/>
      <c r="R334" s="217"/>
      <c r="S334" s="217"/>
      <c r="T334" s="218"/>
      <c r="AT334" s="219" t="s">
        <v>176</v>
      </c>
      <c r="AU334" s="219" t="s">
        <v>84</v>
      </c>
      <c r="AV334" s="13" t="s">
        <v>84</v>
      </c>
      <c r="AW334" s="13" t="s">
        <v>32</v>
      </c>
      <c r="AX334" s="13" t="s">
        <v>76</v>
      </c>
      <c r="AY334" s="219" t="s">
        <v>164</v>
      </c>
    </row>
    <row r="335" spans="1:65" s="14" customFormat="1" ht="11.25">
      <c r="B335" s="220"/>
      <c r="C335" s="221"/>
      <c r="D335" s="204" t="s">
        <v>176</v>
      </c>
      <c r="E335" s="222" t="s">
        <v>1</v>
      </c>
      <c r="F335" s="223" t="s">
        <v>185</v>
      </c>
      <c r="G335" s="221"/>
      <c r="H335" s="224">
        <v>83.4</v>
      </c>
      <c r="I335" s="225"/>
      <c r="J335" s="221"/>
      <c r="K335" s="221"/>
      <c r="L335" s="226"/>
      <c r="M335" s="227"/>
      <c r="N335" s="228"/>
      <c r="O335" s="228"/>
      <c r="P335" s="228"/>
      <c r="Q335" s="228"/>
      <c r="R335" s="228"/>
      <c r="S335" s="228"/>
      <c r="T335" s="229"/>
      <c r="AT335" s="230" t="s">
        <v>176</v>
      </c>
      <c r="AU335" s="230" t="s">
        <v>84</v>
      </c>
      <c r="AV335" s="14" t="s">
        <v>172</v>
      </c>
      <c r="AW335" s="14" t="s">
        <v>32</v>
      </c>
      <c r="AX335" s="14" t="s">
        <v>82</v>
      </c>
      <c r="AY335" s="230" t="s">
        <v>164</v>
      </c>
    </row>
    <row r="336" spans="1:65" s="2" customFormat="1" ht="24.2" customHeight="1">
      <c r="A336" s="34"/>
      <c r="B336" s="35"/>
      <c r="C336" s="191" t="s">
        <v>443</v>
      </c>
      <c r="D336" s="191" t="s">
        <v>167</v>
      </c>
      <c r="E336" s="192" t="s">
        <v>444</v>
      </c>
      <c r="F336" s="193" t="s">
        <v>445</v>
      </c>
      <c r="G336" s="194" t="s">
        <v>258</v>
      </c>
      <c r="H336" s="195">
        <v>3.444</v>
      </c>
      <c r="I336" s="196"/>
      <c r="J336" s="197">
        <f>ROUND(I336*H336,2)</f>
        <v>0</v>
      </c>
      <c r="K336" s="193" t="s">
        <v>171</v>
      </c>
      <c r="L336" s="39"/>
      <c r="M336" s="198" t="s">
        <v>1</v>
      </c>
      <c r="N336" s="199" t="s">
        <v>42</v>
      </c>
      <c r="O336" s="71"/>
      <c r="P336" s="200">
        <f>O336*H336</f>
        <v>0</v>
      </c>
      <c r="Q336" s="200">
        <v>0.25364999999999999</v>
      </c>
      <c r="R336" s="200">
        <f>Q336*H336</f>
        <v>0.87357059999999997</v>
      </c>
      <c r="S336" s="200">
        <v>0</v>
      </c>
      <c r="T336" s="201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202" t="s">
        <v>172</v>
      </c>
      <c r="AT336" s="202" t="s">
        <v>167</v>
      </c>
      <c r="AU336" s="202" t="s">
        <v>84</v>
      </c>
      <c r="AY336" s="17" t="s">
        <v>164</v>
      </c>
      <c r="BE336" s="203">
        <f>IF(N336="základní",J336,0)</f>
        <v>0</v>
      </c>
      <c r="BF336" s="203">
        <f>IF(N336="snížená",J336,0)</f>
        <v>0</v>
      </c>
      <c r="BG336" s="203">
        <f>IF(N336="zákl. přenesená",J336,0)</f>
        <v>0</v>
      </c>
      <c r="BH336" s="203">
        <f>IF(N336="sníž. přenesená",J336,0)</f>
        <v>0</v>
      </c>
      <c r="BI336" s="203">
        <f>IF(N336="nulová",J336,0)</f>
        <v>0</v>
      </c>
      <c r="BJ336" s="17" t="s">
        <v>84</v>
      </c>
      <c r="BK336" s="203">
        <f>ROUND(I336*H336,2)</f>
        <v>0</v>
      </c>
      <c r="BL336" s="17" t="s">
        <v>172</v>
      </c>
      <c r="BM336" s="202" t="s">
        <v>446</v>
      </c>
    </row>
    <row r="337" spans="1:65" s="2" customFormat="1" ht="19.5">
      <c r="A337" s="34"/>
      <c r="B337" s="35"/>
      <c r="C337" s="36"/>
      <c r="D337" s="204" t="s">
        <v>174</v>
      </c>
      <c r="E337" s="36"/>
      <c r="F337" s="205" t="s">
        <v>447</v>
      </c>
      <c r="G337" s="36"/>
      <c r="H337" s="36"/>
      <c r="I337" s="206"/>
      <c r="J337" s="36"/>
      <c r="K337" s="36"/>
      <c r="L337" s="39"/>
      <c r="M337" s="207"/>
      <c r="N337" s="208"/>
      <c r="O337" s="71"/>
      <c r="P337" s="71"/>
      <c r="Q337" s="71"/>
      <c r="R337" s="71"/>
      <c r="S337" s="71"/>
      <c r="T337" s="72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T337" s="17" t="s">
        <v>174</v>
      </c>
      <c r="AU337" s="17" t="s">
        <v>84</v>
      </c>
    </row>
    <row r="338" spans="1:65" s="13" customFormat="1" ht="11.25">
      <c r="B338" s="209"/>
      <c r="C338" s="210"/>
      <c r="D338" s="204" t="s">
        <v>176</v>
      </c>
      <c r="E338" s="211" t="s">
        <v>1</v>
      </c>
      <c r="F338" s="212" t="s">
        <v>448</v>
      </c>
      <c r="G338" s="210"/>
      <c r="H338" s="213">
        <v>1.08</v>
      </c>
      <c r="I338" s="214"/>
      <c r="J338" s="210"/>
      <c r="K338" s="210"/>
      <c r="L338" s="215"/>
      <c r="M338" s="216"/>
      <c r="N338" s="217"/>
      <c r="O338" s="217"/>
      <c r="P338" s="217"/>
      <c r="Q338" s="217"/>
      <c r="R338" s="217"/>
      <c r="S338" s="217"/>
      <c r="T338" s="218"/>
      <c r="AT338" s="219" t="s">
        <v>176</v>
      </c>
      <c r="AU338" s="219" t="s">
        <v>84</v>
      </c>
      <c r="AV338" s="13" t="s">
        <v>84</v>
      </c>
      <c r="AW338" s="13" t="s">
        <v>32</v>
      </c>
      <c r="AX338" s="13" t="s">
        <v>76</v>
      </c>
      <c r="AY338" s="219" t="s">
        <v>164</v>
      </c>
    </row>
    <row r="339" spans="1:65" s="13" customFormat="1" ht="11.25">
      <c r="B339" s="209"/>
      <c r="C339" s="210"/>
      <c r="D339" s="204" t="s">
        <v>176</v>
      </c>
      <c r="E339" s="211" t="s">
        <v>1</v>
      </c>
      <c r="F339" s="212" t="s">
        <v>449</v>
      </c>
      <c r="G339" s="210"/>
      <c r="H339" s="213">
        <v>1.08</v>
      </c>
      <c r="I339" s="214"/>
      <c r="J339" s="210"/>
      <c r="K339" s="210"/>
      <c r="L339" s="215"/>
      <c r="M339" s="216"/>
      <c r="N339" s="217"/>
      <c r="O339" s="217"/>
      <c r="P339" s="217"/>
      <c r="Q339" s="217"/>
      <c r="R339" s="217"/>
      <c r="S339" s="217"/>
      <c r="T339" s="218"/>
      <c r="AT339" s="219" t="s">
        <v>176</v>
      </c>
      <c r="AU339" s="219" t="s">
        <v>84</v>
      </c>
      <c r="AV339" s="13" t="s">
        <v>84</v>
      </c>
      <c r="AW339" s="13" t="s">
        <v>32</v>
      </c>
      <c r="AX339" s="13" t="s">
        <v>76</v>
      </c>
      <c r="AY339" s="219" t="s">
        <v>164</v>
      </c>
    </row>
    <row r="340" spans="1:65" s="13" customFormat="1" ht="11.25">
      <c r="B340" s="209"/>
      <c r="C340" s="210"/>
      <c r="D340" s="204" t="s">
        <v>176</v>
      </c>
      <c r="E340" s="211" t="s">
        <v>1</v>
      </c>
      <c r="F340" s="212" t="s">
        <v>450</v>
      </c>
      <c r="G340" s="210"/>
      <c r="H340" s="213">
        <v>1.284</v>
      </c>
      <c r="I340" s="214"/>
      <c r="J340" s="210"/>
      <c r="K340" s="210"/>
      <c r="L340" s="215"/>
      <c r="M340" s="216"/>
      <c r="N340" s="217"/>
      <c r="O340" s="217"/>
      <c r="P340" s="217"/>
      <c r="Q340" s="217"/>
      <c r="R340" s="217"/>
      <c r="S340" s="217"/>
      <c r="T340" s="218"/>
      <c r="AT340" s="219" t="s">
        <v>176</v>
      </c>
      <c r="AU340" s="219" t="s">
        <v>84</v>
      </c>
      <c r="AV340" s="13" t="s">
        <v>84</v>
      </c>
      <c r="AW340" s="13" t="s">
        <v>32</v>
      </c>
      <c r="AX340" s="13" t="s">
        <v>76</v>
      </c>
      <c r="AY340" s="219" t="s">
        <v>164</v>
      </c>
    </row>
    <row r="341" spans="1:65" s="14" customFormat="1" ht="11.25">
      <c r="B341" s="220"/>
      <c r="C341" s="221"/>
      <c r="D341" s="204" t="s">
        <v>176</v>
      </c>
      <c r="E341" s="222" t="s">
        <v>1</v>
      </c>
      <c r="F341" s="223" t="s">
        <v>451</v>
      </c>
      <c r="G341" s="221"/>
      <c r="H341" s="224">
        <v>3.444</v>
      </c>
      <c r="I341" s="225"/>
      <c r="J341" s="221"/>
      <c r="K341" s="221"/>
      <c r="L341" s="226"/>
      <c r="M341" s="227"/>
      <c r="N341" s="228"/>
      <c r="O341" s="228"/>
      <c r="P341" s="228"/>
      <c r="Q341" s="228"/>
      <c r="R341" s="228"/>
      <c r="S341" s="228"/>
      <c r="T341" s="229"/>
      <c r="AT341" s="230" t="s">
        <v>176</v>
      </c>
      <c r="AU341" s="230" t="s">
        <v>84</v>
      </c>
      <c r="AV341" s="14" t="s">
        <v>172</v>
      </c>
      <c r="AW341" s="14" t="s">
        <v>32</v>
      </c>
      <c r="AX341" s="14" t="s">
        <v>82</v>
      </c>
      <c r="AY341" s="230" t="s">
        <v>164</v>
      </c>
    </row>
    <row r="342" spans="1:65" s="12" customFormat="1" ht="22.9" customHeight="1">
      <c r="B342" s="175"/>
      <c r="C342" s="176"/>
      <c r="D342" s="177" t="s">
        <v>75</v>
      </c>
      <c r="E342" s="189" t="s">
        <v>172</v>
      </c>
      <c r="F342" s="189" t="s">
        <v>452</v>
      </c>
      <c r="G342" s="176"/>
      <c r="H342" s="176"/>
      <c r="I342" s="179"/>
      <c r="J342" s="190">
        <f>BK342</f>
        <v>0</v>
      </c>
      <c r="K342" s="176"/>
      <c r="L342" s="181"/>
      <c r="M342" s="182"/>
      <c r="N342" s="183"/>
      <c r="O342" s="183"/>
      <c r="P342" s="184">
        <f>SUM(P343:P404)</f>
        <v>0</v>
      </c>
      <c r="Q342" s="183"/>
      <c r="R342" s="184">
        <f>SUM(R343:R404)</f>
        <v>57.994281709999989</v>
      </c>
      <c r="S342" s="183"/>
      <c r="T342" s="185">
        <f>SUM(T343:T404)</f>
        <v>0</v>
      </c>
      <c r="AR342" s="186" t="s">
        <v>82</v>
      </c>
      <c r="AT342" s="187" t="s">
        <v>75</v>
      </c>
      <c r="AU342" s="187" t="s">
        <v>82</v>
      </c>
      <c r="AY342" s="186" t="s">
        <v>164</v>
      </c>
      <c r="BK342" s="188">
        <f>SUM(BK343:BK404)</f>
        <v>0</v>
      </c>
    </row>
    <row r="343" spans="1:65" s="2" customFormat="1" ht="24.2" customHeight="1">
      <c r="A343" s="34"/>
      <c r="B343" s="35"/>
      <c r="C343" s="191" t="s">
        <v>453</v>
      </c>
      <c r="D343" s="191" t="s">
        <v>167</v>
      </c>
      <c r="E343" s="192" t="s">
        <v>454</v>
      </c>
      <c r="F343" s="193" t="s">
        <v>455</v>
      </c>
      <c r="G343" s="194" t="s">
        <v>322</v>
      </c>
      <c r="H343" s="195">
        <v>1</v>
      </c>
      <c r="I343" s="196"/>
      <c r="J343" s="197">
        <f>ROUND(I343*H343,2)</f>
        <v>0</v>
      </c>
      <c r="K343" s="193" t="s">
        <v>171</v>
      </c>
      <c r="L343" s="39"/>
      <c r="M343" s="198" t="s">
        <v>1</v>
      </c>
      <c r="N343" s="199" t="s">
        <v>42</v>
      </c>
      <c r="O343" s="71"/>
      <c r="P343" s="200">
        <f>O343*H343</f>
        <v>0</v>
      </c>
      <c r="Q343" s="200">
        <v>1.09E-3</v>
      </c>
      <c r="R343" s="200">
        <f>Q343*H343</f>
        <v>1.09E-3</v>
      </c>
      <c r="S343" s="200">
        <v>0</v>
      </c>
      <c r="T343" s="201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202" t="s">
        <v>172</v>
      </c>
      <c r="AT343" s="202" t="s">
        <v>167</v>
      </c>
      <c r="AU343" s="202" t="s">
        <v>84</v>
      </c>
      <c r="AY343" s="17" t="s">
        <v>164</v>
      </c>
      <c r="BE343" s="203">
        <f>IF(N343="základní",J343,0)</f>
        <v>0</v>
      </c>
      <c r="BF343" s="203">
        <f>IF(N343="snížená",J343,0)</f>
        <v>0</v>
      </c>
      <c r="BG343" s="203">
        <f>IF(N343="zákl. přenesená",J343,0)</f>
        <v>0</v>
      </c>
      <c r="BH343" s="203">
        <f>IF(N343="sníž. přenesená",J343,0)</f>
        <v>0</v>
      </c>
      <c r="BI343" s="203">
        <f>IF(N343="nulová",J343,0)</f>
        <v>0</v>
      </c>
      <c r="BJ343" s="17" t="s">
        <v>84</v>
      </c>
      <c r="BK343" s="203">
        <f>ROUND(I343*H343,2)</f>
        <v>0</v>
      </c>
      <c r="BL343" s="17" t="s">
        <v>172</v>
      </c>
      <c r="BM343" s="202" t="s">
        <v>456</v>
      </c>
    </row>
    <row r="344" spans="1:65" s="2" customFormat="1" ht="19.5">
      <c r="A344" s="34"/>
      <c r="B344" s="35"/>
      <c r="C344" s="36"/>
      <c r="D344" s="204" t="s">
        <v>174</v>
      </c>
      <c r="E344" s="36"/>
      <c r="F344" s="205" t="s">
        <v>457</v>
      </c>
      <c r="G344" s="36"/>
      <c r="H344" s="36"/>
      <c r="I344" s="206"/>
      <c r="J344" s="36"/>
      <c r="K344" s="36"/>
      <c r="L344" s="39"/>
      <c r="M344" s="207"/>
      <c r="N344" s="208"/>
      <c r="O344" s="71"/>
      <c r="P344" s="71"/>
      <c r="Q344" s="71"/>
      <c r="R344" s="71"/>
      <c r="S344" s="71"/>
      <c r="T344" s="72"/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T344" s="17" t="s">
        <v>174</v>
      </c>
      <c r="AU344" s="17" t="s">
        <v>84</v>
      </c>
    </row>
    <row r="345" spans="1:65" s="13" customFormat="1" ht="22.5">
      <c r="B345" s="209"/>
      <c r="C345" s="210"/>
      <c r="D345" s="204" t="s">
        <v>176</v>
      </c>
      <c r="E345" s="211" t="s">
        <v>1</v>
      </c>
      <c r="F345" s="212" t="s">
        <v>458</v>
      </c>
      <c r="G345" s="210"/>
      <c r="H345" s="213">
        <v>1</v>
      </c>
      <c r="I345" s="214"/>
      <c r="J345" s="210"/>
      <c r="K345" s="210"/>
      <c r="L345" s="215"/>
      <c r="M345" s="216"/>
      <c r="N345" s="217"/>
      <c r="O345" s="217"/>
      <c r="P345" s="217"/>
      <c r="Q345" s="217"/>
      <c r="R345" s="217"/>
      <c r="S345" s="217"/>
      <c r="T345" s="218"/>
      <c r="AT345" s="219" t="s">
        <v>176</v>
      </c>
      <c r="AU345" s="219" t="s">
        <v>84</v>
      </c>
      <c r="AV345" s="13" t="s">
        <v>84</v>
      </c>
      <c r="AW345" s="13" t="s">
        <v>32</v>
      </c>
      <c r="AX345" s="13" t="s">
        <v>82</v>
      </c>
      <c r="AY345" s="219" t="s">
        <v>164</v>
      </c>
    </row>
    <row r="346" spans="1:65" s="2" customFormat="1" ht="24.2" customHeight="1">
      <c r="A346" s="34"/>
      <c r="B346" s="35"/>
      <c r="C346" s="231" t="s">
        <v>459</v>
      </c>
      <c r="D346" s="231" t="s">
        <v>218</v>
      </c>
      <c r="E346" s="232" t="s">
        <v>460</v>
      </c>
      <c r="F346" s="233" t="s">
        <v>461</v>
      </c>
      <c r="G346" s="234" t="s">
        <v>322</v>
      </c>
      <c r="H346" s="235">
        <v>1</v>
      </c>
      <c r="I346" s="236"/>
      <c r="J346" s="237">
        <f>ROUND(I346*H346,2)</f>
        <v>0</v>
      </c>
      <c r="K346" s="233" t="s">
        <v>171</v>
      </c>
      <c r="L346" s="238"/>
      <c r="M346" s="239" t="s">
        <v>1</v>
      </c>
      <c r="N346" s="240" t="s">
        <v>42</v>
      </c>
      <c r="O346" s="71"/>
      <c r="P346" s="200">
        <f>O346*H346</f>
        <v>0</v>
      </c>
      <c r="Q346" s="200">
        <v>3.4500000000000003E-2</v>
      </c>
      <c r="R346" s="200">
        <f>Q346*H346</f>
        <v>3.4500000000000003E-2</v>
      </c>
      <c r="S346" s="200">
        <v>0</v>
      </c>
      <c r="T346" s="201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202" t="s">
        <v>221</v>
      </c>
      <c r="AT346" s="202" t="s">
        <v>218</v>
      </c>
      <c r="AU346" s="202" t="s">
        <v>84</v>
      </c>
      <c r="AY346" s="17" t="s">
        <v>164</v>
      </c>
      <c r="BE346" s="203">
        <f>IF(N346="základní",J346,0)</f>
        <v>0</v>
      </c>
      <c r="BF346" s="203">
        <f>IF(N346="snížená",J346,0)</f>
        <v>0</v>
      </c>
      <c r="BG346" s="203">
        <f>IF(N346="zákl. přenesená",J346,0)</f>
        <v>0</v>
      </c>
      <c r="BH346" s="203">
        <f>IF(N346="sníž. přenesená",J346,0)</f>
        <v>0</v>
      </c>
      <c r="BI346" s="203">
        <f>IF(N346="nulová",J346,0)</f>
        <v>0</v>
      </c>
      <c r="BJ346" s="17" t="s">
        <v>84</v>
      </c>
      <c r="BK346" s="203">
        <f>ROUND(I346*H346,2)</f>
        <v>0</v>
      </c>
      <c r="BL346" s="17" t="s">
        <v>172</v>
      </c>
      <c r="BM346" s="202" t="s">
        <v>462</v>
      </c>
    </row>
    <row r="347" spans="1:65" s="2" customFormat="1" ht="19.5">
      <c r="A347" s="34"/>
      <c r="B347" s="35"/>
      <c r="C347" s="36"/>
      <c r="D347" s="204" t="s">
        <v>174</v>
      </c>
      <c r="E347" s="36"/>
      <c r="F347" s="205" t="s">
        <v>461</v>
      </c>
      <c r="G347" s="36"/>
      <c r="H347" s="36"/>
      <c r="I347" s="206"/>
      <c r="J347" s="36"/>
      <c r="K347" s="36"/>
      <c r="L347" s="39"/>
      <c r="M347" s="207"/>
      <c r="N347" s="208"/>
      <c r="O347" s="71"/>
      <c r="P347" s="71"/>
      <c r="Q347" s="71"/>
      <c r="R347" s="71"/>
      <c r="S347" s="71"/>
      <c r="T347" s="72"/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T347" s="17" t="s">
        <v>174</v>
      </c>
      <c r="AU347" s="17" t="s">
        <v>84</v>
      </c>
    </row>
    <row r="348" spans="1:65" s="2" customFormat="1" ht="24.2" customHeight="1">
      <c r="A348" s="34"/>
      <c r="B348" s="35"/>
      <c r="C348" s="191" t="s">
        <v>463</v>
      </c>
      <c r="D348" s="191" t="s">
        <v>167</v>
      </c>
      <c r="E348" s="192" t="s">
        <v>464</v>
      </c>
      <c r="F348" s="193" t="s">
        <v>465</v>
      </c>
      <c r="G348" s="194" t="s">
        <v>322</v>
      </c>
      <c r="H348" s="195">
        <v>3</v>
      </c>
      <c r="I348" s="196"/>
      <c r="J348" s="197">
        <f>ROUND(I348*H348,2)</f>
        <v>0</v>
      </c>
      <c r="K348" s="193" t="s">
        <v>171</v>
      </c>
      <c r="L348" s="39"/>
      <c r="M348" s="198" t="s">
        <v>1</v>
      </c>
      <c r="N348" s="199" t="s">
        <v>42</v>
      </c>
      <c r="O348" s="71"/>
      <c r="P348" s="200">
        <f>O348*H348</f>
        <v>0</v>
      </c>
      <c r="Q348" s="200">
        <v>1.1900000000000001E-3</v>
      </c>
      <c r="R348" s="200">
        <f>Q348*H348</f>
        <v>3.5700000000000003E-3</v>
      </c>
      <c r="S348" s="200">
        <v>0</v>
      </c>
      <c r="T348" s="201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202" t="s">
        <v>172</v>
      </c>
      <c r="AT348" s="202" t="s">
        <v>167</v>
      </c>
      <c r="AU348" s="202" t="s">
        <v>84</v>
      </c>
      <c r="AY348" s="17" t="s">
        <v>164</v>
      </c>
      <c r="BE348" s="203">
        <f>IF(N348="základní",J348,0)</f>
        <v>0</v>
      </c>
      <c r="BF348" s="203">
        <f>IF(N348="snížená",J348,0)</f>
        <v>0</v>
      </c>
      <c r="BG348" s="203">
        <f>IF(N348="zákl. přenesená",J348,0)</f>
        <v>0</v>
      </c>
      <c r="BH348" s="203">
        <f>IF(N348="sníž. přenesená",J348,0)</f>
        <v>0</v>
      </c>
      <c r="BI348" s="203">
        <f>IF(N348="nulová",J348,0)</f>
        <v>0</v>
      </c>
      <c r="BJ348" s="17" t="s">
        <v>84</v>
      </c>
      <c r="BK348" s="203">
        <f>ROUND(I348*H348,2)</f>
        <v>0</v>
      </c>
      <c r="BL348" s="17" t="s">
        <v>172</v>
      </c>
      <c r="BM348" s="202" t="s">
        <v>466</v>
      </c>
    </row>
    <row r="349" spans="1:65" s="2" customFormat="1" ht="19.5">
      <c r="A349" s="34"/>
      <c r="B349" s="35"/>
      <c r="C349" s="36"/>
      <c r="D349" s="204" t="s">
        <v>174</v>
      </c>
      <c r="E349" s="36"/>
      <c r="F349" s="205" t="s">
        <v>467</v>
      </c>
      <c r="G349" s="36"/>
      <c r="H349" s="36"/>
      <c r="I349" s="206"/>
      <c r="J349" s="36"/>
      <c r="K349" s="36"/>
      <c r="L349" s="39"/>
      <c r="M349" s="207"/>
      <c r="N349" s="208"/>
      <c r="O349" s="71"/>
      <c r="P349" s="71"/>
      <c r="Q349" s="71"/>
      <c r="R349" s="71"/>
      <c r="S349" s="71"/>
      <c r="T349" s="72"/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T349" s="17" t="s">
        <v>174</v>
      </c>
      <c r="AU349" s="17" t="s">
        <v>84</v>
      </c>
    </row>
    <row r="350" spans="1:65" s="13" customFormat="1" ht="22.5">
      <c r="B350" s="209"/>
      <c r="C350" s="210"/>
      <c r="D350" s="204" t="s">
        <v>176</v>
      </c>
      <c r="E350" s="211" t="s">
        <v>1</v>
      </c>
      <c r="F350" s="212" t="s">
        <v>468</v>
      </c>
      <c r="G350" s="210"/>
      <c r="H350" s="213">
        <v>3</v>
      </c>
      <c r="I350" s="214"/>
      <c r="J350" s="210"/>
      <c r="K350" s="210"/>
      <c r="L350" s="215"/>
      <c r="M350" s="216"/>
      <c r="N350" s="217"/>
      <c r="O350" s="217"/>
      <c r="P350" s="217"/>
      <c r="Q350" s="217"/>
      <c r="R350" s="217"/>
      <c r="S350" s="217"/>
      <c r="T350" s="218"/>
      <c r="AT350" s="219" t="s">
        <v>176</v>
      </c>
      <c r="AU350" s="219" t="s">
        <v>84</v>
      </c>
      <c r="AV350" s="13" t="s">
        <v>84</v>
      </c>
      <c r="AW350" s="13" t="s">
        <v>32</v>
      </c>
      <c r="AX350" s="13" t="s">
        <v>82</v>
      </c>
      <c r="AY350" s="219" t="s">
        <v>164</v>
      </c>
    </row>
    <row r="351" spans="1:65" s="2" customFormat="1" ht="24.2" customHeight="1">
      <c r="A351" s="34"/>
      <c r="B351" s="35"/>
      <c r="C351" s="231" t="s">
        <v>469</v>
      </c>
      <c r="D351" s="231" t="s">
        <v>218</v>
      </c>
      <c r="E351" s="232" t="s">
        <v>470</v>
      </c>
      <c r="F351" s="233" t="s">
        <v>471</v>
      </c>
      <c r="G351" s="234" t="s">
        <v>322</v>
      </c>
      <c r="H351" s="235">
        <v>1</v>
      </c>
      <c r="I351" s="236"/>
      <c r="J351" s="237">
        <f>ROUND(I351*H351,2)</f>
        <v>0</v>
      </c>
      <c r="K351" s="233" t="s">
        <v>171</v>
      </c>
      <c r="L351" s="238"/>
      <c r="M351" s="239" t="s">
        <v>1</v>
      </c>
      <c r="N351" s="240" t="s">
        <v>42</v>
      </c>
      <c r="O351" s="71"/>
      <c r="P351" s="200">
        <f>O351*H351</f>
        <v>0</v>
      </c>
      <c r="Q351" s="200">
        <v>8.6300000000000002E-2</v>
      </c>
      <c r="R351" s="200">
        <f>Q351*H351</f>
        <v>8.6300000000000002E-2</v>
      </c>
      <c r="S351" s="200">
        <v>0</v>
      </c>
      <c r="T351" s="201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202" t="s">
        <v>221</v>
      </c>
      <c r="AT351" s="202" t="s">
        <v>218</v>
      </c>
      <c r="AU351" s="202" t="s">
        <v>84</v>
      </c>
      <c r="AY351" s="17" t="s">
        <v>164</v>
      </c>
      <c r="BE351" s="203">
        <f>IF(N351="základní",J351,0)</f>
        <v>0</v>
      </c>
      <c r="BF351" s="203">
        <f>IF(N351="snížená",J351,0)</f>
        <v>0</v>
      </c>
      <c r="BG351" s="203">
        <f>IF(N351="zákl. přenesená",J351,0)</f>
        <v>0</v>
      </c>
      <c r="BH351" s="203">
        <f>IF(N351="sníž. přenesená",J351,0)</f>
        <v>0</v>
      </c>
      <c r="BI351" s="203">
        <f>IF(N351="nulová",J351,0)</f>
        <v>0</v>
      </c>
      <c r="BJ351" s="17" t="s">
        <v>84</v>
      </c>
      <c r="BK351" s="203">
        <f>ROUND(I351*H351,2)</f>
        <v>0</v>
      </c>
      <c r="BL351" s="17" t="s">
        <v>172</v>
      </c>
      <c r="BM351" s="202" t="s">
        <v>472</v>
      </c>
    </row>
    <row r="352" spans="1:65" s="2" customFormat="1" ht="19.5">
      <c r="A352" s="34"/>
      <c r="B352" s="35"/>
      <c r="C352" s="36"/>
      <c r="D352" s="204" t="s">
        <v>174</v>
      </c>
      <c r="E352" s="36"/>
      <c r="F352" s="205" t="s">
        <v>471</v>
      </c>
      <c r="G352" s="36"/>
      <c r="H352" s="36"/>
      <c r="I352" s="206"/>
      <c r="J352" s="36"/>
      <c r="K352" s="36"/>
      <c r="L352" s="39"/>
      <c r="M352" s="207"/>
      <c r="N352" s="208"/>
      <c r="O352" s="71"/>
      <c r="P352" s="71"/>
      <c r="Q352" s="71"/>
      <c r="R352" s="71"/>
      <c r="S352" s="71"/>
      <c r="T352" s="72"/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T352" s="17" t="s">
        <v>174</v>
      </c>
      <c r="AU352" s="17" t="s">
        <v>84</v>
      </c>
    </row>
    <row r="353" spans="1:65" s="2" customFormat="1" ht="24.2" customHeight="1">
      <c r="A353" s="34"/>
      <c r="B353" s="35"/>
      <c r="C353" s="231" t="s">
        <v>473</v>
      </c>
      <c r="D353" s="231" t="s">
        <v>218</v>
      </c>
      <c r="E353" s="232" t="s">
        <v>474</v>
      </c>
      <c r="F353" s="233" t="s">
        <v>475</v>
      </c>
      <c r="G353" s="234" t="s">
        <v>322</v>
      </c>
      <c r="H353" s="235">
        <v>2</v>
      </c>
      <c r="I353" s="236"/>
      <c r="J353" s="237">
        <f>ROUND(I353*H353,2)</f>
        <v>0</v>
      </c>
      <c r="K353" s="233" t="s">
        <v>171</v>
      </c>
      <c r="L353" s="238"/>
      <c r="M353" s="239" t="s">
        <v>1</v>
      </c>
      <c r="N353" s="240" t="s">
        <v>42</v>
      </c>
      <c r="O353" s="71"/>
      <c r="P353" s="200">
        <f>O353*H353</f>
        <v>0</v>
      </c>
      <c r="Q353" s="200">
        <v>9.1999999999999998E-2</v>
      </c>
      <c r="R353" s="200">
        <f>Q353*H353</f>
        <v>0.184</v>
      </c>
      <c r="S353" s="200">
        <v>0</v>
      </c>
      <c r="T353" s="201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202" t="s">
        <v>221</v>
      </c>
      <c r="AT353" s="202" t="s">
        <v>218</v>
      </c>
      <c r="AU353" s="202" t="s">
        <v>84</v>
      </c>
      <c r="AY353" s="17" t="s">
        <v>164</v>
      </c>
      <c r="BE353" s="203">
        <f>IF(N353="základní",J353,0)</f>
        <v>0</v>
      </c>
      <c r="BF353" s="203">
        <f>IF(N353="snížená",J353,0)</f>
        <v>0</v>
      </c>
      <c r="BG353" s="203">
        <f>IF(N353="zákl. přenesená",J353,0)</f>
        <v>0</v>
      </c>
      <c r="BH353" s="203">
        <f>IF(N353="sníž. přenesená",J353,0)</f>
        <v>0</v>
      </c>
      <c r="BI353" s="203">
        <f>IF(N353="nulová",J353,0)</f>
        <v>0</v>
      </c>
      <c r="BJ353" s="17" t="s">
        <v>84</v>
      </c>
      <c r="BK353" s="203">
        <f>ROUND(I353*H353,2)</f>
        <v>0</v>
      </c>
      <c r="BL353" s="17" t="s">
        <v>172</v>
      </c>
      <c r="BM353" s="202" t="s">
        <v>476</v>
      </c>
    </row>
    <row r="354" spans="1:65" s="2" customFormat="1" ht="19.5">
      <c r="A354" s="34"/>
      <c r="B354" s="35"/>
      <c r="C354" s="36"/>
      <c r="D354" s="204" t="s">
        <v>174</v>
      </c>
      <c r="E354" s="36"/>
      <c r="F354" s="205" t="s">
        <v>475</v>
      </c>
      <c r="G354" s="36"/>
      <c r="H354" s="36"/>
      <c r="I354" s="206"/>
      <c r="J354" s="36"/>
      <c r="K354" s="36"/>
      <c r="L354" s="39"/>
      <c r="M354" s="207"/>
      <c r="N354" s="208"/>
      <c r="O354" s="71"/>
      <c r="P354" s="71"/>
      <c r="Q354" s="71"/>
      <c r="R354" s="71"/>
      <c r="S354" s="71"/>
      <c r="T354" s="72"/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T354" s="17" t="s">
        <v>174</v>
      </c>
      <c r="AU354" s="17" t="s">
        <v>84</v>
      </c>
    </row>
    <row r="355" spans="1:65" s="2" customFormat="1" ht="24.2" customHeight="1">
      <c r="A355" s="34"/>
      <c r="B355" s="35"/>
      <c r="C355" s="191" t="s">
        <v>477</v>
      </c>
      <c r="D355" s="191" t="s">
        <v>167</v>
      </c>
      <c r="E355" s="192" t="s">
        <v>478</v>
      </c>
      <c r="F355" s="193" t="s">
        <v>479</v>
      </c>
      <c r="G355" s="194" t="s">
        <v>258</v>
      </c>
      <c r="H355" s="195">
        <v>19.209</v>
      </c>
      <c r="I355" s="196"/>
      <c r="J355" s="197">
        <f>ROUND(I355*H355,2)</f>
        <v>0</v>
      </c>
      <c r="K355" s="193" t="s">
        <v>171</v>
      </c>
      <c r="L355" s="39"/>
      <c r="M355" s="198" t="s">
        <v>1</v>
      </c>
      <c r="N355" s="199" t="s">
        <v>42</v>
      </c>
      <c r="O355" s="71"/>
      <c r="P355" s="200">
        <f>O355*H355</f>
        <v>0</v>
      </c>
      <c r="Q355" s="200">
        <v>0.37929000000000002</v>
      </c>
      <c r="R355" s="200">
        <f>Q355*H355</f>
        <v>7.2857816099999999</v>
      </c>
      <c r="S355" s="200">
        <v>0</v>
      </c>
      <c r="T355" s="201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202" t="s">
        <v>172</v>
      </c>
      <c r="AT355" s="202" t="s">
        <v>167</v>
      </c>
      <c r="AU355" s="202" t="s">
        <v>84</v>
      </c>
      <c r="AY355" s="17" t="s">
        <v>164</v>
      </c>
      <c r="BE355" s="203">
        <f>IF(N355="základní",J355,0)</f>
        <v>0</v>
      </c>
      <c r="BF355" s="203">
        <f>IF(N355="snížená",J355,0)</f>
        <v>0</v>
      </c>
      <c r="BG355" s="203">
        <f>IF(N355="zákl. přenesená",J355,0)</f>
        <v>0</v>
      </c>
      <c r="BH355" s="203">
        <f>IF(N355="sníž. přenesená",J355,0)</f>
        <v>0</v>
      </c>
      <c r="BI355" s="203">
        <f>IF(N355="nulová",J355,0)</f>
        <v>0</v>
      </c>
      <c r="BJ355" s="17" t="s">
        <v>84</v>
      </c>
      <c r="BK355" s="203">
        <f>ROUND(I355*H355,2)</f>
        <v>0</v>
      </c>
      <c r="BL355" s="17" t="s">
        <v>172</v>
      </c>
      <c r="BM355" s="202" t="s">
        <v>480</v>
      </c>
    </row>
    <row r="356" spans="1:65" s="2" customFormat="1" ht="48.75">
      <c r="A356" s="34"/>
      <c r="B356" s="35"/>
      <c r="C356" s="36"/>
      <c r="D356" s="204" t="s">
        <v>174</v>
      </c>
      <c r="E356" s="36"/>
      <c r="F356" s="205" t="s">
        <v>481</v>
      </c>
      <c r="G356" s="36"/>
      <c r="H356" s="36"/>
      <c r="I356" s="206"/>
      <c r="J356" s="36"/>
      <c r="K356" s="36"/>
      <c r="L356" s="39"/>
      <c r="M356" s="207"/>
      <c r="N356" s="208"/>
      <c r="O356" s="71"/>
      <c r="P356" s="71"/>
      <c r="Q356" s="71"/>
      <c r="R356" s="71"/>
      <c r="S356" s="71"/>
      <c r="T356" s="72"/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T356" s="17" t="s">
        <v>174</v>
      </c>
      <c r="AU356" s="17" t="s">
        <v>84</v>
      </c>
    </row>
    <row r="357" spans="1:65" s="13" customFormat="1" ht="22.5">
      <c r="B357" s="209"/>
      <c r="C357" s="210"/>
      <c r="D357" s="204" t="s">
        <v>176</v>
      </c>
      <c r="E357" s="211" t="s">
        <v>1</v>
      </c>
      <c r="F357" s="212" t="s">
        <v>482</v>
      </c>
      <c r="G357" s="210"/>
      <c r="H357" s="213">
        <v>19.209</v>
      </c>
      <c r="I357" s="214"/>
      <c r="J357" s="210"/>
      <c r="K357" s="210"/>
      <c r="L357" s="215"/>
      <c r="M357" s="216"/>
      <c r="N357" s="217"/>
      <c r="O357" s="217"/>
      <c r="P357" s="217"/>
      <c r="Q357" s="217"/>
      <c r="R357" s="217"/>
      <c r="S357" s="217"/>
      <c r="T357" s="218"/>
      <c r="AT357" s="219" t="s">
        <v>176</v>
      </c>
      <c r="AU357" s="219" t="s">
        <v>84</v>
      </c>
      <c r="AV357" s="13" t="s">
        <v>84</v>
      </c>
      <c r="AW357" s="13" t="s">
        <v>32</v>
      </c>
      <c r="AX357" s="13" t="s">
        <v>82</v>
      </c>
      <c r="AY357" s="219" t="s">
        <v>164</v>
      </c>
    </row>
    <row r="358" spans="1:65" s="2" customFormat="1" ht="24.2" customHeight="1">
      <c r="A358" s="34"/>
      <c r="B358" s="35"/>
      <c r="C358" s="191" t="s">
        <v>483</v>
      </c>
      <c r="D358" s="191" t="s">
        <v>167</v>
      </c>
      <c r="E358" s="192" t="s">
        <v>484</v>
      </c>
      <c r="F358" s="193" t="s">
        <v>485</v>
      </c>
      <c r="G358" s="194" t="s">
        <v>258</v>
      </c>
      <c r="H358" s="195">
        <v>77.655000000000001</v>
      </c>
      <c r="I358" s="196"/>
      <c r="J358" s="197">
        <f>ROUND(I358*H358,2)</f>
        <v>0</v>
      </c>
      <c r="K358" s="193" t="s">
        <v>171</v>
      </c>
      <c r="L358" s="39"/>
      <c r="M358" s="198" t="s">
        <v>1</v>
      </c>
      <c r="N358" s="199" t="s">
        <v>42</v>
      </c>
      <c r="O358" s="71"/>
      <c r="P358" s="200">
        <f>O358*H358</f>
        <v>0</v>
      </c>
      <c r="Q358" s="200">
        <v>0.37779000000000001</v>
      </c>
      <c r="R358" s="200">
        <f>Q358*H358</f>
        <v>29.33728245</v>
      </c>
      <c r="S358" s="200">
        <v>0</v>
      </c>
      <c r="T358" s="201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202" t="s">
        <v>172</v>
      </c>
      <c r="AT358" s="202" t="s">
        <v>167</v>
      </c>
      <c r="AU358" s="202" t="s">
        <v>84</v>
      </c>
      <c r="AY358" s="17" t="s">
        <v>164</v>
      </c>
      <c r="BE358" s="203">
        <f>IF(N358="základní",J358,0)</f>
        <v>0</v>
      </c>
      <c r="BF358" s="203">
        <f>IF(N358="snížená",J358,0)</f>
        <v>0</v>
      </c>
      <c r="BG358" s="203">
        <f>IF(N358="zákl. přenesená",J358,0)</f>
        <v>0</v>
      </c>
      <c r="BH358" s="203">
        <f>IF(N358="sníž. přenesená",J358,0)</f>
        <v>0</v>
      </c>
      <c r="BI358" s="203">
        <f>IF(N358="nulová",J358,0)</f>
        <v>0</v>
      </c>
      <c r="BJ358" s="17" t="s">
        <v>84</v>
      </c>
      <c r="BK358" s="203">
        <f>ROUND(I358*H358,2)</f>
        <v>0</v>
      </c>
      <c r="BL358" s="17" t="s">
        <v>172</v>
      </c>
      <c r="BM358" s="202" t="s">
        <v>486</v>
      </c>
    </row>
    <row r="359" spans="1:65" s="2" customFormat="1" ht="48.75">
      <c r="A359" s="34"/>
      <c r="B359" s="35"/>
      <c r="C359" s="36"/>
      <c r="D359" s="204" t="s">
        <v>174</v>
      </c>
      <c r="E359" s="36"/>
      <c r="F359" s="205" t="s">
        <v>487</v>
      </c>
      <c r="G359" s="36"/>
      <c r="H359" s="36"/>
      <c r="I359" s="206"/>
      <c r="J359" s="36"/>
      <c r="K359" s="36"/>
      <c r="L359" s="39"/>
      <c r="M359" s="207"/>
      <c r="N359" s="208"/>
      <c r="O359" s="71"/>
      <c r="P359" s="71"/>
      <c r="Q359" s="71"/>
      <c r="R359" s="71"/>
      <c r="S359" s="71"/>
      <c r="T359" s="72"/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T359" s="17" t="s">
        <v>174</v>
      </c>
      <c r="AU359" s="17" t="s">
        <v>84</v>
      </c>
    </row>
    <row r="360" spans="1:65" s="13" customFormat="1" ht="22.5">
      <c r="B360" s="209"/>
      <c r="C360" s="210"/>
      <c r="D360" s="204" t="s">
        <v>176</v>
      </c>
      <c r="E360" s="211" t="s">
        <v>1</v>
      </c>
      <c r="F360" s="212" t="s">
        <v>488</v>
      </c>
      <c r="G360" s="210"/>
      <c r="H360" s="213">
        <v>77.655000000000001</v>
      </c>
      <c r="I360" s="214"/>
      <c r="J360" s="210"/>
      <c r="K360" s="210"/>
      <c r="L360" s="215"/>
      <c r="M360" s="216"/>
      <c r="N360" s="217"/>
      <c r="O360" s="217"/>
      <c r="P360" s="217"/>
      <c r="Q360" s="217"/>
      <c r="R360" s="217"/>
      <c r="S360" s="217"/>
      <c r="T360" s="218"/>
      <c r="AT360" s="219" t="s">
        <v>176</v>
      </c>
      <c r="AU360" s="219" t="s">
        <v>84</v>
      </c>
      <c r="AV360" s="13" t="s">
        <v>84</v>
      </c>
      <c r="AW360" s="13" t="s">
        <v>32</v>
      </c>
      <c r="AX360" s="13" t="s">
        <v>82</v>
      </c>
      <c r="AY360" s="219" t="s">
        <v>164</v>
      </c>
    </row>
    <row r="361" spans="1:65" s="2" customFormat="1" ht="24.2" customHeight="1">
      <c r="A361" s="34"/>
      <c r="B361" s="35"/>
      <c r="C361" s="191" t="s">
        <v>489</v>
      </c>
      <c r="D361" s="191" t="s">
        <v>167</v>
      </c>
      <c r="E361" s="192" t="s">
        <v>490</v>
      </c>
      <c r="F361" s="193" t="s">
        <v>491</v>
      </c>
      <c r="G361" s="194" t="s">
        <v>258</v>
      </c>
      <c r="H361" s="195">
        <v>23.25</v>
      </c>
      <c r="I361" s="196"/>
      <c r="J361" s="197">
        <f>ROUND(I361*H361,2)</f>
        <v>0</v>
      </c>
      <c r="K361" s="193" t="s">
        <v>171</v>
      </c>
      <c r="L361" s="39"/>
      <c r="M361" s="198" t="s">
        <v>1</v>
      </c>
      <c r="N361" s="199" t="s">
        <v>42</v>
      </c>
      <c r="O361" s="71"/>
      <c r="P361" s="200">
        <f>O361*H361</f>
        <v>0</v>
      </c>
      <c r="Q361" s="200">
        <v>0.46262999999999999</v>
      </c>
      <c r="R361" s="200">
        <f>Q361*H361</f>
        <v>10.756147499999999</v>
      </c>
      <c r="S361" s="200">
        <v>0</v>
      </c>
      <c r="T361" s="201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202" t="s">
        <v>172</v>
      </c>
      <c r="AT361" s="202" t="s">
        <v>167</v>
      </c>
      <c r="AU361" s="202" t="s">
        <v>84</v>
      </c>
      <c r="AY361" s="17" t="s">
        <v>164</v>
      </c>
      <c r="BE361" s="203">
        <f>IF(N361="základní",J361,0)</f>
        <v>0</v>
      </c>
      <c r="BF361" s="203">
        <f>IF(N361="snížená",J361,0)</f>
        <v>0</v>
      </c>
      <c r="BG361" s="203">
        <f>IF(N361="zákl. přenesená",J361,0)</f>
        <v>0</v>
      </c>
      <c r="BH361" s="203">
        <f>IF(N361="sníž. přenesená",J361,0)</f>
        <v>0</v>
      </c>
      <c r="BI361" s="203">
        <f>IF(N361="nulová",J361,0)</f>
        <v>0</v>
      </c>
      <c r="BJ361" s="17" t="s">
        <v>84</v>
      </c>
      <c r="BK361" s="203">
        <f>ROUND(I361*H361,2)</f>
        <v>0</v>
      </c>
      <c r="BL361" s="17" t="s">
        <v>172</v>
      </c>
      <c r="BM361" s="202" t="s">
        <v>492</v>
      </c>
    </row>
    <row r="362" spans="1:65" s="2" customFormat="1" ht="39">
      <c r="A362" s="34"/>
      <c r="B362" s="35"/>
      <c r="C362" s="36"/>
      <c r="D362" s="204" t="s">
        <v>174</v>
      </c>
      <c r="E362" s="36"/>
      <c r="F362" s="205" t="s">
        <v>493</v>
      </c>
      <c r="G362" s="36"/>
      <c r="H362" s="36"/>
      <c r="I362" s="206"/>
      <c r="J362" s="36"/>
      <c r="K362" s="36"/>
      <c r="L362" s="39"/>
      <c r="M362" s="207"/>
      <c r="N362" s="208"/>
      <c r="O362" s="71"/>
      <c r="P362" s="71"/>
      <c r="Q362" s="71"/>
      <c r="R362" s="71"/>
      <c r="S362" s="71"/>
      <c r="T362" s="72"/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T362" s="17" t="s">
        <v>174</v>
      </c>
      <c r="AU362" s="17" t="s">
        <v>84</v>
      </c>
    </row>
    <row r="363" spans="1:65" s="13" customFormat="1" ht="22.5">
      <c r="B363" s="209"/>
      <c r="C363" s="210"/>
      <c r="D363" s="204" t="s">
        <v>176</v>
      </c>
      <c r="E363" s="211" t="s">
        <v>1</v>
      </c>
      <c r="F363" s="212" t="s">
        <v>494</v>
      </c>
      <c r="G363" s="210"/>
      <c r="H363" s="213">
        <v>23.25</v>
      </c>
      <c r="I363" s="214"/>
      <c r="J363" s="210"/>
      <c r="K363" s="210"/>
      <c r="L363" s="215"/>
      <c r="M363" s="216"/>
      <c r="N363" s="217"/>
      <c r="O363" s="217"/>
      <c r="P363" s="217"/>
      <c r="Q363" s="217"/>
      <c r="R363" s="217"/>
      <c r="S363" s="217"/>
      <c r="T363" s="218"/>
      <c r="AT363" s="219" t="s">
        <v>176</v>
      </c>
      <c r="AU363" s="219" t="s">
        <v>84</v>
      </c>
      <c r="AV363" s="13" t="s">
        <v>84</v>
      </c>
      <c r="AW363" s="13" t="s">
        <v>32</v>
      </c>
      <c r="AX363" s="13" t="s">
        <v>82</v>
      </c>
      <c r="AY363" s="219" t="s">
        <v>164</v>
      </c>
    </row>
    <row r="364" spans="1:65" s="2" customFormat="1" ht="24.2" customHeight="1">
      <c r="A364" s="34"/>
      <c r="B364" s="35"/>
      <c r="C364" s="191" t="s">
        <v>495</v>
      </c>
      <c r="D364" s="191" t="s">
        <v>167</v>
      </c>
      <c r="E364" s="192" t="s">
        <v>496</v>
      </c>
      <c r="F364" s="193" t="s">
        <v>497</v>
      </c>
      <c r="G364" s="194" t="s">
        <v>258</v>
      </c>
      <c r="H364" s="195">
        <v>3.25</v>
      </c>
      <c r="I364" s="196"/>
      <c r="J364" s="197">
        <f>ROUND(I364*H364,2)</f>
        <v>0</v>
      </c>
      <c r="K364" s="193" t="s">
        <v>171</v>
      </c>
      <c r="L364" s="39"/>
      <c r="M364" s="198" t="s">
        <v>1</v>
      </c>
      <c r="N364" s="199" t="s">
        <v>42</v>
      </c>
      <c r="O364" s="71"/>
      <c r="P364" s="200">
        <f>O364*H364</f>
        <v>0</v>
      </c>
      <c r="Q364" s="200">
        <v>5.3299999999999997E-3</v>
      </c>
      <c r="R364" s="200">
        <f>Q364*H364</f>
        <v>1.7322499999999998E-2</v>
      </c>
      <c r="S364" s="200">
        <v>0</v>
      </c>
      <c r="T364" s="201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202" t="s">
        <v>172</v>
      </c>
      <c r="AT364" s="202" t="s">
        <v>167</v>
      </c>
      <c r="AU364" s="202" t="s">
        <v>84</v>
      </c>
      <c r="AY364" s="17" t="s">
        <v>164</v>
      </c>
      <c r="BE364" s="203">
        <f>IF(N364="základní",J364,0)</f>
        <v>0</v>
      </c>
      <c r="BF364" s="203">
        <f>IF(N364="snížená",J364,0)</f>
        <v>0</v>
      </c>
      <c r="BG364" s="203">
        <f>IF(N364="zákl. přenesená",J364,0)</f>
        <v>0</v>
      </c>
      <c r="BH364" s="203">
        <f>IF(N364="sníž. přenesená",J364,0)</f>
        <v>0</v>
      </c>
      <c r="BI364" s="203">
        <f>IF(N364="nulová",J364,0)</f>
        <v>0</v>
      </c>
      <c r="BJ364" s="17" t="s">
        <v>84</v>
      </c>
      <c r="BK364" s="203">
        <f>ROUND(I364*H364,2)</f>
        <v>0</v>
      </c>
      <c r="BL364" s="17" t="s">
        <v>172</v>
      </c>
      <c r="BM364" s="202" t="s">
        <v>498</v>
      </c>
    </row>
    <row r="365" spans="1:65" s="2" customFormat="1" ht="19.5">
      <c r="A365" s="34"/>
      <c r="B365" s="35"/>
      <c r="C365" s="36"/>
      <c r="D365" s="204" t="s">
        <v>174</v>
      </c>
      <c r="E365" s="36"/>
      <c r="F365" s="205" t="s">
        <v>499</v>
      </c>
      <c r="G365" s="36"/>
      <c r="H365" s="36"/>
      <c r="I365" s="206"/>
      <c r="J365" s="36"/>
      <c r="K365" s="36"/>
      <c r="L365" s="39"/>
      <c r="M365" s="207"/>
      <c r="N365" s="208"/>
      <c r="O365" s="71"/>
      <c r="P365" s="71"/>
      <c r="Q365" s="71"/>
      <c r="R365" s="71"/>
      <c r="S365" s="71"/>
      <c r="T365" s="72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T365" s="17" t="s">
        <v>174</v>
      </c>
      <c r="AU365" s="17" t="s">
        <v>84</v>
      </c>
    </row>
    <row r="366" spans="1:65" s="13" customFormat="1" ht="22.5">
      <c r="B366" s="209"/>
      <c r="C366" s="210"/>
      <c r="D366" s="204" t="s">
        <v>176</v>
      </c>
      <c r="E366" s="211" t="s">
        <v>1</v>
      </c>
      <c r="F366" s="212" t="s">
        <v>500</v>
      </c>
      <c r="G366" s="210"/>
      <c r="H366" s="213">
        <v>3.25</v>
      </c>
      <c r="I366" s="214"/>
      <c r="J366" s="210"/>
      <c r="K366" s="210"/>
      <c r="L366" s="215"/>
      <c r="M366" s="216"/>
      <c r="N366" s="217"/>
      <c r="O366" s="217"/>
      <c r="P366" s="217"/>
      <c r="Q366" s="217"/>
      <c r="R366" s="217"/>
      <c r="S366" s="217"/>
      <c r="T366" s="218"/>
      <c r="AT366" s="219" t="s">
        <v>176</v>
      </c>
      <c r="AU366" s="219" t="s">
        <v>84</v>
      </c>
      <c r="AV366" s="13" t="s">
        <v>84</v>
      </c>
      <c r="AW366" s="13" t="s">
        <v>32</v>
      </c>
      <c r="AX366" s="13" t="s">
        <v>82</v>
      </c>
      <c r="AY366" s="219" t="s">
        <v>164</v>
      </c>
    </row>
    <row r="367" spans="1:65" s="2" customFormat="1" ht="24.2" customHeight="1">
      <c r="A367" s="34"/>
      <c r="B367" s="35"/>
      <c r="C367" s="191" t="s">
        <v>501</v>
      </c>
      <c r="D367" s="191" t="s">
        <v>167</v>
      </c>
      <c r="E367" s="192" t="s">
        <v>502</v>
      </c>
      <c r="F367" s="193" t="s">
        <v>503</v>
      </c>
      <c r="G367" s="194" t="s">
        <v>258</v>
      </c>
      <c r="H367" s="195">
        <v>3.25</v>
      </c>
      <c r="I367" s="196"/>
      <c r="J367" s="197">
        <f>ROUND(I367*H367,2)</f>
        <v>0</v>
      </c>
      <c r="K367" s="193" t="s">
        <v>171</v>
      </c>
      <c r="L367" s="39"/>
      <c r="M367" s="198" t="s">
        <v>1</v>
      </c>
      <c r="N367" s="199" t="s">
        <v>42</v>
      </c>
      <c r="O367" s="71"/>
      <c r="P367" s="200">
        <f>O367*H367</f>
        <v>0</v>
      </c>
      <c r="Q367" s="200">
        <v>0</v>
      </c>
      <c r="R367" s="200">
        <f>Q367*H367</f>
        <v>0</v>
      </c>
      <c r="S367" s="200">
        <v>0</v>
      </c>
      <c r="T367" s="201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202" t="s">
        <v>172</v>
      </c>
      <c r="AT367" s="202" t="s">
        <v>167</v>
      </c>
      <c r="AU367" s="202" t="s">
        <v>84</v>
      </c>
      <c r="AY367" s="17" t="s">
        <v>164</v>
      </c>
      <c r="BE367" s="203">
        <f>IF(N367="základní",J367,0)</f>
        <v>0</v>
      </c>
      <c r="BF367" s="203">
        <f>IF(N367="snížená",J367,0)</f>
        <v>0</v>
      </c>
      <c r="BG367" s="203">
        <f>IF(N367="zákl. přenesená",J367,0)</f>
        <v>0</v>
      </c>
      <c r="BH367" s="203">
        <f>IF(N367="sníž. přenesená",J367,0)</f>
        <v>0</v>
      </c>
      <c r="BI367" s="203">
        <f>IF(N367="nulová",J367,0)</f>
        <v>0</v>
      </c>
      <c r="BJ367" s="17" t="s">
        <v>84</v>
      </c>
      <c r="BK367" s="203">
        <f>ROUND(I367*H367,2)</f>
        <v>0</v>
      </c>
      <c r="BL367" s="17" t="s">
        <v>172</v>
      </c>
      <c r="BM367" s="202" t="s">
        <v>504</v>
      </c>
    </row>
    <row r="368" spans="1:65" s="2" customFormat="1" ht="19.5">
      <c r="A368" s="34"/>
      <c r="B368" s="35"/>
      <c r="C368" s="36"/>
      <c r="D368" s="204" t="s">
        <v>174</v>
      </c>
      <c r="E368" s="36"/>
      <c r="F368" s="205" t="s">
        <v>505</v>
      </c>
      <c r="G368" s="36"/>
      <c r="H368" s="36"/>
      <c r="I368" s="206"/>
      <c r="J368" s="36"/>
      <c r="K368" s="36"/>
      <c r="L368" s="39"/>
      <c r="M368" s="207"/>
      <c r="N368" s="208"/>
      <c r="O368" s="71"/>
      <c r="P368" s="71"/>
      <c r="Q368" s="71"/>
      <c r="R368" s="71"/>
      <c r="S368" s="71"/>
      <c r="T368" s="72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T368" s="17" t="s">
        <v>174</v>
      </c>
      <c r="AU368" s="17" t="s">
        <v>84</v>
      </c>
    </row>
    <row r="369" spans="1:65" s="2" customFormat="1" ht="24.2" customHeight="1">
      <c r="A369" s="34"/>
      <c r="B369" s="35"/>
      <c r="C369" s="191" t="s">
        <v>506</v>
      </c>
      <c r="D369" s="191" t="s">
        <v>167</v>
      </c>
      <c r="E369" s="192" t="s">
        <v>507</v>
      </c>
      <c r="F369" s="193" t="s">
        <v>508</v>
      </c>
      <c r="G369" s="194" t="s">
        <v>258</v>
      </c>
      <c r="H369" s="195">
        <v>1.4</v>
      </c>
      <c r="I369" s="196"/>
      <c r="J369" s="197">
        <f>ROUND(I369*H369,2)</f>
        <v>0</v>
      </c>
      <c r="K369" s="193" t="s">
        <v>171</v>
      </c>
      <c r="L369" s="39"/>
      <c r="M369" s="198" t="s">
        <v>1</v>
      </c>
      <c r="N369" s="199" t="s">
        <v>42</v>
      </c>
      <c r="O369" s="71"/>
      <c r="P369" s="200">
        <f>O369*H369</f>
        <v>0</v>
      </c>
      <c r="Q369" s="200">
        <v>6.8900000000000003E-3</v>
      </c>
      <c r="R369" s="200">
        <f>Q369*H369</f>
        <v>9.6460000000000001E-3</v>
      </c>
      <c r="S369" s="200">
        <v>0</v>
      </c>
      <c r="T369" s="201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202" t="s">
        <v>172</v>
      </c>
      <c r="AT369" s="202" t="s">
        <v>167</v>
      </c>
      <c r="AU369" s="202" t="s">
        <v>84</v>
      </c>
      <c r="AY369" s="17" t="s">
        <v>164</v>
      </c>
      <c r="BE369" s="203">
        <f>IF(N369="základní",J369,0)</f>
        <v>0</v>
      </c>
      <c r="BF369" s="203">
        <f>IF(N369="snížená",J369,0)</f>
        <v>0</v>
      </c>
      <c r="BG369" s="203">
        <f>IF(N369="zákl. přenesená",J369,0)</f>
        <v>0</v>
      </c>
      <c r="BH369" s="203">
        <f>IF(N369="sníž. přenesená",J369,0)</f>
        <v>0</v>
      </c>
      <c r="BI369" s="203">
        <f>IF(N369="nulová",J369,0)</f>
        <v>0</v>
      </c>
      <c r="BJ369" s="17" t="s">
        <v>84</v>
      </c>
      <c r="BK369" s="203">
        <f>ROUND(I369*H369,2)</f>
        <v>0</v>
      </c>
      <c r="BL369" s="17" t="s">
        <v>172</v>
      </c>
      <c r="BM369" s="202" t="s">
        <v>509</v>
      </c>
    </row>
    <row r="370" spans="1:65" s="2" customFormat="1" ht="29.25">
      <c r="A370" s="34"/>
      <c r="B370" s="35"/>
      <c r="C370" s="36"/>
      <c r="D370" s="204" t="s">
        <v>174</v>
      </c>
      <c r="E370" s="36"/>
      <c r="F370" s="205" t="s">
        <v>510</v>
      </c>
      <c r="G370" s="36"/>
      <c r="H370" s="36"/>
      <c r="I370" s="206"/>
      <c r="J370" s="36"/>
      <c r="K370" s="36"/>
      <c r="L370" s="39"/>
      <c r="M370" s="207"/>
      <c r="N370" s="208"/>
      <c r="O370" s="71"/>
      <c r="P370" s="71"/>
      <c r="Q370" s="71"/>
      <c r="R370" s="71"/>
      <c r="S370" s="71"/>
      <c r="T370" s="72"/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T370" s="17" t="s">
        <v>174</v>
      </c>
      <c r="AU370" s="17" t="s">
        <v>84</v>
      </c>
    </row>
    <row r="371" spans="1:65" s="13" customFormat="1" ht="11.25">
      <c r="B371" s="209"/>
      <c r="C371" s="210"/>
      <c r="D371" s="204" t="s">
        <v>176</v>
      </c>
      <c r="E371" s="211" t="s">
        <v>1</v>
      </c>
      <c r="F371" s="212" t="s">
        <v>511</v>
      </c>
      <c r="G371" s="210"/>
      <c r="H371" s="213">
        <v>1.4</v>
      </c>
      <c r="I371" s="214"/>
      <c r="J371" s="210"/>
      <c r="K371" s="210"/>
      <c r="L371" s="215"/>
      <c r="M371" s="216"/>
      <c r="N371" s="217"/>
      <c r="O371" s="217"/>
      <c r="P371" s="217"/>
      <c r="Q371" s="217"/>
      <c r="R371" s="217"/>
      <c r="S371" s="217"/>
      <c r="T371" s="218"/>
      <c r="AT371" s="219" t="s">
        <v>176</v>
      </c>
      <c r="AU371" s="219" t="s">
        <v>84</v>
      </c>
      <c r="AV371" s="13" t="s">
        <v>84</v>
      </c>
      <c r="AW371" s="13" t="s">
        <v>32</v>
      </c>
      <c r="AX371" s="13" t="s">
        <v>82</v>
      </c>
      <c r="AY371" s="219" t="s">
        <v>164</v>
      </c>
    </row>
    <row r="372" spans="1:65" s="2" customFormat="1" ht="24.2" customHeight="1">
      <c r="A372" s="34"/>
      <c r="B372" s="35"/>
      <c r="C372" s="191" t="s">
        <v>512</v>
      </c>
      <c r="D372" s="191" t="s">
        <v>167</v>
      </c>
      <c r="E372" s="192" t="s">
        <v>513</v>
      </c>
      <c r="F372" s="193" t="s">
        <v>514</v>
      </c>
      <c r="G372" s="194" t="s">
        <v>258</v>
      </c>
      <c r="H372" s="195">
        <v>1.4</v>
      </c>
      <c r="I372" s="196"/>
      <c r="J372" s="197">
        <f>ROUND(I372*H372,2)</f>
        <v>0</v>
      </c>
      <c r="K372" s="193" t="s">
        <v>171</v>
      </c>
      <c r="L372" s="39"/>
      <c r="M372" s="198" t="s">
        <v>1</v>
      </c>
      <c r="N372" s="199" t="s">
        <v>42</v>
      </c>
      <c r="O372" s="71"/>
      <c r="P372" s="200">
        <f>O372*H372</f>
        <v>0</v>
      </c>
      <c r="Q372" s="200">
        <v>0</v>
      </c>
      <c r="R372" s="200">
        <f>Q372*H372</f>
        <v>0</v>
      </c>
      <c r="S372" s="200">
        <v>0</v>
      </c>
      <c r="T372" s="201">
        <f>S372*H372</f>
        <v>0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202" t="s">
        <v>172</v>
      </c>
      <c r="AT372" s="202" t="s">
        <v>167</v>
      </c>
      <c r="AU372" s="202" t="s">
        <v>84</v>
      </c>
      <c r="AY372" s="17" t="s">
        <v>164</v>
      </c>
      <c r="BE372" s="203">
        <f>IF(N372="základní",J372,0)</f>
        <v>0</v>
      </c>
      <c r="BF372" s="203">
        <f>IF(N372="snížená",J372,0)</f>
        <v>0</v>
      </c>
      <c r="BG372" s="203">
        <f>IF(N372="zákl. přenesená",J372,0)</f>
        <v>0</v>
      </c>
      <c r="BH372" s="203">
        <f>IF(N372="sníž. přenesená",J372,0)</f>
        <v>0</v>
      </c>
      <c r="BI372" s="203">
        <f>IF(N372="nulová",J372,0)</f>
        <v>0</v>
      </c>
      <c r="BJ372" s="17" t="s">
        <v>84</v>
      </c>
      <c r="BK372" s="203">
        <f>ROUND(I372*H372,2)</f>
        <v>0</v>
      </c>
      <c r="BL372" s="17" t="s">
        <v>172</v>
      </c>
      <c r="BM372" s="202" t="s">
        <v>515</v>
      </c>
    </row>
    <row r="373" spans="1:65" s="2" customFormat="1" ht="29.25">
      <c r="A373" s="34"/>
      <c r="B373" s="35"/>
      <c r="C373" s="36"/>
      <c r="D373" s="204" t="s">
        <v>174</v>
      </c>
      <c r="E373" s="36"/>
      <c r="F373" s="205" t="s">
        <v>516</v>
      </c>
      <c r="G373" s="36"/>
      <c r="H373" s="36"/>
      <c r="I373" s="206"/>
      <c r="J373" s="36"/>
      <c r="K373" s="36"/>
      <c r="L373" s="39"/>
      <c r="M373" s="207"/>
      <c r="N373" s="208"/>
      <c r="O373" s="71"/>
      <c r="P373" s="71"/>
      <c r="Q373" s="71"/>
      <c r="R373" s="71"/>
      <c r="S373" s="71"/>
      <c r="T373" s="72"/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T373" s="17" t="s">
        <v>174</v>
      </c>
      <c r="AU373" s="17" t="s">
        <v>84</v>
      </c>
    </row>
    <row r="374" spans="1:65" s="2" customFormat="1" ht="24.2" customHeight="1">
      <c r="A374" s="34"/>
      <c r="B374" s="35"/>
      <c r="C374" s="191" t="s">
        <v>517</v>
      </c>
      <c r="D374" s="191" t="s">
        <v>167</v>
      </c>
      <c r="E374" s="192" t="s">
        <v>518</v>
      </c>
      <c r="F374" s="193" t="s">
        <v>519</v>
      </c>
      <c r="G374" s="194" t="s">
        <v>258</v>
      </c>
      <c r="H374" s="195">
        <v>3.25</v>
      </c>
      <c r="I374" s="196"/>
      <c r="J374" s="197">
        <f>ROUND(I374*H374,2)</f>
        <v>0</v>
      </c>
      <c r="K374" s="193" t="s">
        <v>171</v>
      </c>
      <c r="L374" s="39"/>
      <c r="M374" s="198" t="s">
        <v>1</v>
      </c>
      <c r="N374" s="199" t="s">
        <v>42</v>
      </c>
      <c r="O374" s="71"/>
      <c r="P374" s="200">
        <f>O374*H374</f>
        <v>0</v>
      </c>
      <c r="Q374" s="200">
        <v>8.8000000000000003E-4</v>
      </c>
      <c r="R374" s="200">
        <f>Q374*H374</f>
        <v>2.8600000000000001E-3</v>
      </c>
      <c r="S374" s="200">
        <v>0</v>
      </c>
      <c r="T374" s="201">
        <f>S374*H374</f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202" t="s">
        <v>172</v>
      </c>
      <c r="AT374" s="202" t="s">
        <v>167</v>
      </c>
      <c r="AU374" s="202" t="s">
        <v>84</v>
      </c>
      <c r="AY374" s="17" t="s">
        <v>164</v>
      </c>
      <c r="BE374" s="203">
        <f>IF(N374="základní",J374,0)</f>
        <v>0</v>
      </c>
      <c r="BF374" s="203">
        <f>IF(N374="snížená",J374,0)</f>
        <v>0</v>
      </c>
      <c r="BG374" s="203">
        <f>IF(N374="zákl. přenesená",J374,0)</f>
        <v>0</v>
      </c>
      <c r="BH374" s="203">
        <f>IF(N374="sníž. přenesená",J374,0)</f>
        <v>0</v>
      </c>
      <c r="BI374" s="203">
        <f>IF(N374="nulová",J374,0)</f>
        <v>0</v>
      </c>
      <c r="BJ374" s="17" t="s">
        <v>84</v>
      </c>
      <c r="BK374" s="203">
        <f>ROUND(I374*H374,2)</f>
        <v>0</v>
      </c>
      <c r="BL374" s="17" t="s">
        <v>172</v>
      </c>
      <c r="BM374" s="202" t="s">
        <v>520</v>
      </c>
    </row>
    <row r="375" spans="1:65" s="2" customFormat="1" ht="19.5">
      <c r="A375" s="34"/>
      <c r="B375" s="35"/>
      <c r="C375" s="36"/>
      <c r="D375" s="204" t="s">
        <v>174</v>
      </c>
      <c r="E375" s="36"/>
      <c r="F375" s="205" t="s">
        <v>521</v>
      </c>
      <c r="G375" s="36"/>
      <c r="H375" s="36"/>
      <c r="I375" s="206"/>
      <c r="J375" s="36"/>
      <c r="K375" s="36"/>
      <c r="L375" s="39"/>
      <c r="M375" s="207"/>
      <c r="N375" s="208"/>
      <c r="O375" s="71"/>
      <c r="P375" s="71"/>
      <c r="Q375" s="71"/>
      <c r="R375" s="71"/>
      <c r="S375" s="71"/>
      <c r="T375" s="72"/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T375" s="17" t="s">
        <v>174</v>
      </c>
      <c r="AU375" s="17" t="s">
        <v>84</v>
      </c>
    </row>
    <row r="376" spans="1:65" s="13" customFormat="1" ht="22.5">
      <c r="B376" s="209"/>
      <c r="C376" s="210"/>
      <c r="D376" s="204" t="s">
        <v>176</v>
      </c>
      <c r="E376" s="211" t="s">
        <v>1</v>
      </c>
      <c r="F376" s="212" t="s">
        <v>500</v>
      </c>
      <c r="G376" s="210"/>
      <c r="H376" s="213">
        <v>3.25</v>
      </c>
      <c r="I376" s="214"/>
      <c r="J376" s="210"/>
      <c r="K376" s="210"/>
      <c r="L376" s="215"/>
      <c r="M376" s="216"/>
      <c r="N376" s="217"/>
      <c r="O376" s="217"/>
      <c r="P376" s="217"/>
      <c r="Q376" s="217"/>
      <c r="R376" s="217"/>
      <c r="S376" s="217"/>
      <c r="T376" s="218"/>
      <c r="AT376" s="219" t="s">
        <v>176</v>
      </c>
      <c r="AU376" s="219" t="s">
        <v>84</v>
      </c>
      <c r="AV376" s="13" t="s">
        <v>84</v>
      </c>
      <c r="AW376" s="13" t="s">
        <v>32</v>
      </c>
      <c r="AX376" s="13" t="s">
        <v>82</v>
      </c>
      <c r="AY376" s="219" t="s">
        <v>164</v>
      </c>
    </row>
    <row r="377" spans="1:65" s="2" customFormat="1" ht="24.2" customHeight="1">
      <c r="A377" s="34"/>
      <c r="B377" s="35"/>
      <c r="C377" s="191" t="s">
        <v>522</v>
      </c>
      <c r="D377" s="191" t="s">
        <v>167</v>
      </c>
      <c r="E377" s="192" t="s">
        <v>523</v>
      </c>
      <c r="F377" s="193" t="s">
        <v>524</v>
      </c>
      <c r="G377" s="194" t="s">
        <v>258</v>
      </c>
      <c r="H377" s="195">
        <v>3.25</v>
      </c>
      <c r="I377" s="196"/>
      <c r="J377" s="197">
        <f>ROUND(I377*H377,2)</f>
        <v>0</v>
      </c>
      <c r="K377" s="193" t="s">
        <v>171</v>
      </c>
      <c r="L377" s="39"/>
      <c r="M377" s="198" t="s">
        <v>1</v>
      </c>
      <c r="N377" s="199" t="s">
        <v>42</v>
      </c>
      <c r="O377" s="71"/>
      <c r="P377" s="200">
        <f>O377*H377</f>
        <v>0</v>
      </c>
      <c r="Q377" s="200">
        <v>0</v>
      </c>
      <c r="R377" s="200">
        <f>Q377*H377</f>
        <v>0</v>
      </c>
      <c r="S377" s="200">
        <v>0</v>
      </c>
      <c r="T377" s="201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202" t="s">
        <v>172</v>
      </c>
      <c r="AT377" s="202" t="s">
        <v>167</v>
      </c>
      <c r="AU377" s="202" t="s">
        <v>84</v>
      </c>
      <c r="AY377" s="17" t="s">
        <v>164</v>
      </c>
      <c r="BE377" s="203">
        <f>IF(N377="základní",J377,0)</f>
        <v>0</v>
      </c>
      <c r="BF377" s="203">
        <f>IF(N377="snížená",J377,0)</f>
        <v>0</v>
      </c>
      <c r="BG377" s="203">
        <f>IF(N377="zákl. přenesená",J377,0)</f>
        <v>0</v>
      </c>
      <c r="BH377" s="203">
        <f>IF(N377="sníž. přenesená",J377,0)</f>
        <v>0</v>
      </c>
      <c r="BI377" s="203">
        <f>IF(N377="nulová",J377,0)</f>
        <v>0</v>
      </c>
      <c r="BJ377" s="17" t="s">
        <v>84</v>
      </c>
      <c r="BK377" s="203">
        <f>ROUND(I377*H377,2)</f>
        <v>0</v>
      </c>
      <c r="BL377" s="17" t="s">
        <v>172</v>
      </c>
      <c r="BM377" s="202" t="s">
        <v>525</v>
      </c>
    </row>
    <row r="378" spans="1:65" s="2" customFormat="1" ht="19.5">
      <c r="A378" s="34"/>
      <c r="B378" s="35"/>
      <c r="C378" s="36"/>
      <c r="D378" s="204" t="s">
        <v>174</v>
      </c>
      <c r="E378" s="36"/>
      <c r="F378" s="205" t="s">
        <v>526</v>
      </c>
      <c r="G378" s="36"/>
      <c r="H378" s="36"/>
      <c r="I378" s="206"/>
      <c r="J378" s="36"/>
      <c r="K378" s="36"/>
      <c r="L378" s="39"/>
      <c r="M378" s="207"/>
      <c r="N378" s="208"/>
      <c r="O378" s="71"/>
      <c r="P378" s="71"/>
      <c r="Q378" s="71"/>
      <c r="R378" s="71"/>
      <c r="S378" s="71"/>
      <c r="T378" s="72"/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T378" s="17" t="s">
        <v>174</v>
      </c>
      <c r="AU378" s="17" t="s">
        <v>84</v>
      </c>
    </row>
    <row r="379" spans="1:65" s="2" customFormat="1" ht="24.2" customHeight="1">
      <c r="A379" s="34"/>
      <c r="B379" s="35"/>
      <c r="C379" s="191" t="s">
        <v>527</v>
      </c>
      <c r="D379" s="191" t="s">
        <v>167</v>
      </c>
      <c r="E379" s="192" t="s">
        <v>528</v>
      </c>
      <c r="F379" s="193" t="s">
        <v>529</v>
      </c>
      <c r="G379" s="194" t="s">
        <v>258</v>
      </c>
      <c r="H379" s="195">
        <v>1.4</v>
      </c>
      <c r="I379" s="196"/>
      <c r="J379" s="197">
        <f>ROUND(I379*H379,2)</f>
        <v>0</v>
      </c>
      <c r="K379" s="193" t="s">
        <v>171</v>
      </c>
      <c r="L379" s="39"/>
      <c r="M379" s="198" t="s">
        <v>1</v>
      </c>
      <c r="N379" s="199" t="s">
        <v>42</v>
      </c>
      <c r="O379" s="71"/>
      <c r="P379" s="200">
        <f>O379*H379</f>
        <v>0</v>
      </c>
      <c r="Q379" s="200">
        <v>1.1100000000000001E-3</v>
      </c>
      <c r="R379" s="200">
        <f>Q379*H379</f>
        <v>1.554E-3</v>
      </c>
      <c r="S379" s="200">
        <v>0</v>
      </c>
      <c r="T379" s="201">
        <f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202" t="s">
        <v>172</v>
      </c>
      <c r="AT379" s="202" t="s">
        <v>167</v>
      </c>
      <c r="AU379" s="202" t="s">
        <v>84</v>
      </c>
      <c r="AY379" s="17" t="s">
        <v>164</v>
      </c>
      <c r="BE379" s="203">
        <f>IF(N379="základní",J379,0)</f>
        <v>0</v>
      </c>
      <c r="BF379" s="203">
        <f>IF(N379="snížená",J379,0)</f>
        <v>0</v>
      </c>
      <c r="BG379" s="203">
        <f>IF(N379="zákl. přenesená",J379,0)</f>
        <v>0</v>
      </c>
      <c r="BH379" s="203">
        <f>IF(N379="sníž. přenesená",J379,0)</f>
        <v>0</v>
      </c>
      <c r="BI379" s="203">
        <f>IF(N379="nulová",J379,0)</f>
        <v>0</v>
      </c>
      <c r="BJ379" s="17" t="s">
        <v>84</v>
      </c>
      <c r="BK379" s="203">
        <f>ROUND(I379*H379,2)</f>
        <v>0</v>
      </c>
      <c r="BL379" s="17" t="s">
        <v>172</v>
      </c>
      <c r="BM379" s="202" t="s">
        <v>530</v>
      </c>
    </row>
    <row r="380" spans="1:65" s="2" customFormat="1" ht="19.5">
      <c r="A380" s="34"/>
      <c r="B380" s="35"/>
      <c r="C380" s="36"/>
      <c r="D380" s="204" t="s">
        <v>174</v>
      </c>
      <c r="E380" s="36"/>
      <c r="F380" s="205" t="s">
        <v>531</v>
      </c>
      <c r="G380" s="36"/>
      <c r="H380" s="36"/>
      <c r="I380" s="206"/>
      <c r="J380" s="36"/>
      <c r="K380" s="36"/>
      <c r="L380" s="39"/>
      <c r="M380" s="207"/>
      <c r="N380" s="208"/>
      <c r="O380" s="71"/>
      <c r="P380" s="71"/>
      <c r="Q380" s="71"/>
      <c r="R380" s="71"/>
      <c r="S380" s="71"/>
      <c r="T380" s="72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T380" s="17" t="s">
        <v>174</v>
      </c>
      <c r="AU380" s="17" t="s">
        <v>84</v>
      </c>
    </row>
    <row r="381" spans="1:65" s="13" customFormat="1" ht="11.25">
      <c r="B381" s="209"/>
      <c r="C381" s="210"/>
      <c r="D381" s="204" t="s">
        <v>176</v>
      </c>
      <c r="E381" s="211" t="s">
        <v>1</v>
      </c>
      <c r="F381" s="212" t="s">
        <v>511</v>
      </c>
      <c r="G381" s="210"/>
      <c r="H381" s="213">
        <v>1.4</v>
      </c>
      <c r="I381" s="214"/>
      <c r="J381" s="210"/>
      <c r="K381" s="210"/>
      <c r="L381" s="215"/>
      <c r="M381" s="216"/>
      <c r="N381" s="217"/>
      <c r="O381" s="217"/>
      <c r="P381" s="217"/>
      <c r="Q381" s="217"/>
      <c r="R381" s="217"/>
      <c r="S381" s="217"/>
      <c r="T381" s="218"/>
      <c r="AT381" s="219" t="s">
        <v>176</v>
      </c>
      <c r="AU381" s="219" t="s">
        <v>84</v>
      </c>
      <c r="AV381" s="13" t="s">
        <v>84</v>
      </c>
      <c r="AW381" s="13" t="s">
        <v>32</v>
      </c>
      <c r="AX381" s="13" t="s">
        <v>82</v>
      </c>
      <c r="AY381" s="219" t="s">
        <v>164</v>
      </c>
    </row>
    <row r="382" spans="1:65" s="2" customFormat="1" ht="24.2" customHeight="1">
      <c r="A382" s="34"/>
      <c r="B382" s="35"/>
      <c r="C382" s="191" t="s">
        <v>532</v>
      </c>
      <c r="D382" s="191" t="s">
        <v>167</v>
      </c>
      <c r="E382" s="192" t="s">
        <v>533</v>
      </c>
      <c r="F382" s="193" t="s">
        <v>534</v>
      </c>
      <c r="G382" s="194" t="s">
        <v>258</v>
      </c>
      <c r="H382" s="195">
        <v>1.4</v>
      </c>
      <c r="I382" s="196"/>
      <c r="J382" s="197">
        <f>ROUND(I382*H382,2)</f>
        <v>0</v>
      </c>
      <c r="K382" s="193" t="s">
        <v>171</v>
      </c>
      <c r="L382" s="39"/>
      <c r="M382" s="198" t="s">
        <v>1</v>
      </c>
      <c r="N382" s="199" t="s">
        <v>42</v>
      </c>
      <c r="O382" s="71"/>
      <c r="P382" s="200">
        <f>O382*H382</f>
        <v>0</v>
      </c>
      <c r="Q382" s="200">
        <v>0</v>
      </c>
      <c r="R382" s="200">
        <f>Q382*H382</f>
        <v>0</v>
      </c>
      <c r="S382" s="200">
        <v>0</v>
      </c>
      <c r="T382" s="201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202" t="s">
        <v>172</v>
      </c>
      <c r="AT382" s="202" t="s">
        <v>167</v>
      </c>
      <c r="AU382" s="202" t="s">
        <v>84</v>
      </c>
      <c r="AY382" s="17" t="s">
        <v>164</v>
      </c>
      <c r="BE382" s="203">
        <f>IF(N382="základní",J382,0)</f>
        <v>0</v>
      </c>
      <c r="BF382" s="203">
        <f>IF(N382="snížená",J382,0)</f>
        <v>0</v>
      </c>
      <c r="BG382" s="203">
        <f>IF(N382="zákl. přenesená",J382,0)</f>
        <v>0</v>
      </c>
      <c r="BH382" s="203">
        <f>IF(N382="sníž. přenesená",J382,0)</f>
        <v>0</v>
      </c>
      <c r="BI382" s="203">
        <f>IF(N382="nulová",J382,0)</f>
        <v>0</v>
      </c>
      <c r="BJ382" s="17" t="s">
        <v>84</v>
      </c>
      <c r="BK382" s="203">
        <f>ROUND(I382*H382,2)</f>
        <v>0</v>
      </c>
      <c r="BL382" s="17" t="s">
        <v>172</v>
      </c>
      <c r="BM382" s="202" t="s">
        <v>535</v>
      </c>
    </row>
    <row r="383" spans="1:65" s="2" customFormat="1" ht="19.5">
      <c r="A383" s="34"/>
      <c r="B383" s="35"/>
      <c r="C383" s="36"/>
      <c r="D383" s="204" t="s">
        <v>174</v>
      </c>
      <c r="E383" s="36"/>
      <c r="F383" s="205" t="s">
        <v>536</v>
      </c>
      <c r="G383" s="36"/>
      <c r="H383" s="36"/>
      <c r="I383" s="206"/>
      <c r="J383" s="36"/>
      <c r="K383" s="36"/>
      <c r="L383" s="39"/>
      <c r="M383" s="207"/>
      <c r="N383" s="208"/>
      <c r="O383" s="71"/>
      <c r="P383" s="71"/>
      <c r="Q383" s="71"/>
      <c r="R383" s="71"/>
      <c r="S383" s="71"/>
      <c r="T383" s="72"/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T383" s="17" t="s">
        <v>174</v>
      </c>
      <c r="AU383" s="17" t="s">
        <v>84</v>
      </c>
    </row>
    <row r="384" spans="1:65" s="2" customFormat="1" ht="14.45" customHeight="1">
      <c r="A384" s="34"/>
      <c r="B384" s="35"/>
      <c r="C384" s="191" t="s">
        <v>537</v>
      </c>
      <c r="D384" s="191" t="s">
        <v>167</v>
      </c>
      <c r="E384" s="192" t="s">
        <v>538</v>
      </c>
      <c r="F384" s="193" t="s">
        <v>539</v>
      </c>
      <c r="G384" s="194" t="s">
        <v>170</v>
      </c>
      <c r="H384" s="195">
        <v>1.7370000000000001</v>
      </c>
      <c r="I384" s="196"/>
      <c r="J384" s="197">
        <f>ROUND(I384*H384,2)</f>
        <v>0</v>
      </c>
      <c r="K384" s="193" t="s">
        <v>171</v>
      </c>
      <c r="L384" s="39"/>
      <c r="M384" s="198" t="s">
        <v>1</v>
      </c>
      <c r="N384" s="199" t="s">
        <v>42</v>
      </c>
      <c r="O384" s="71"/>
      <c r="P384" s="200">
        <f>O384*H384</f>
        <v>0</v>
      </c>
      <c r="Q384" s="200">
        <v>2.4533999999999998</v>
      </c>
      <c r="R384" s="200">
        <f>Q384*H384</f>
        <v>4.2615558</v>
      </c>
      <c r="S384" s="200">
        <v>0</v>
      </c>
      <c r="T384" s="201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202" t="s">
        <v>172</v>
      </c>
      <c r="AT384" s="202" t="s">
        <v>167</v>
      </c>
      <c r="AU384" s="202" t="s">
        <v>84</v>
      </c>
      <c r="AY384" s="17" t="s">
        <v>164</v>
      </c>
      <c r="BE384" s="203">
        <f>IF(N384="základní",J384,0)</f>
        <v>0</v>
      </c>
      <c r="BF384" s="203">
        <f>IF(N384="snížená",J384,0)</f>
        <v>0</v>
      </c>
      <c r="BG384" s="203">
        <f>IF(N384="zákl. přenesená",J384,0)</f>
        <v>0</v>
      </c>
      <c r="BH384" s="203">
        <f>IF(N384="sníž. přenesená",J384,0)</f>
        <v>0</v>
      </c>
      <c r="BI384" s="203">
        <f>IF(N384="nulová",J384,0)</f>
        <v>0</v>
      </c>
      <c r="BJ384" s="17" t="s">
        <v>84</v>
      </c>
      <c r="BK384" s="203">
        <f>ROUND(I384*H384,2)</f>
        <v>0</v>
      </c>
      <c r="BL384" s="17" t="s">
        <v>172</v>
      </c>
      <c r="BM384" s="202" t="s">
        <v>540</v>
      </c>
    </row>
    <row r="385" spans="1:65" s="2" customFormat="1" ht="19.5">
      <c r="A385" s="34"/>
      <c r="B385" s="35"/>
      <c r="C385" s="36"/>
      <c r="D385" s="204" t="s">
        <v>174</v>
      </c>
      <c r="E385" s="36"/>
      <c r="F385" s="205" t="s">
        <v>541</v>
      </c>
      <c r="G385" s="36"/>
      <c r="H385" s="36"/>
      <c r="I385" s="206"/>
      <c r="J385" s="36"/>
      <c r="K385" s="36"/>
      <c r="L385" s="39"/>
      <c r="M385" s="207"/>
      <c r="N385" s="208"/>
      <c r="O385" s="71"/>
      <c r="P385" s="71"/>
      <c r="Q385" s="71"/>
      <c r="R385" s="71"/>
      <c r="S385" s="71"/>
      <c r="T385" s="72"/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T385" s="17" t="s">
        <v>174</v>
      </c>
      <c r="AU385" s="17" t="s">
        <v>84</v>
      </c>
    </row>
    <row r="386" spans="1:65" s="13" customFormat="1" ht="22.5">
      <c r="B386" s="209"/>
      <c r="C386" s="210"/>
      <c r="D386" s="204" t="s">
        <v>176</v>
      </c>
      <c r="E386" s="211" t="s">
        <v>1</v>
      </c>
      <c r="F386" s="212" t="s">
        <v>542</v>
      </c>
      <c r="G386" s="210"/>
      <c r="H386" s="213">
        <v>1.7370000000000001</v>
      </c>
      <c r="I386" s="214"/>
      <c r="J386" s="210"/>
      <c r="K386" s="210"/>
      <c r="L386" s="215"/>
      <c r="M386" s="216"/>
      <c r="N386" s="217"/>
      <c r="O386" s="217"/>
      <c r="P386" s="217"/>
      <c r="Q386" s="217"/>
      <c r="R386" s="217"/>
      <c r="S386" s="217"/>
      <c r="T386" s="218"/>
      <c r="AT386" s="219" t="s">
        <v>176</v>
      </c>
      <c r="AU386" s="219" t="s">
        <v>84</v>
      </c>
      <c r="AV386" s="13" t="s">
        <v>84</v>
      </c>
      <c r="AW386" s="13" t="s">
        <v>32</v>
      </c>
      <c r="AX386" s="13" t="s">
        <v>82</v>
      </c>
      <c r="AY386" s="219" t="s">
        <v>164</v>
      </c>
    </row>
    <row r="387" spans="1:65" s="2" customFormat="1" ht="24.2" customHeight="1">
      <c r="A387" s="34"/>
      <c r="B387" s="35"/>
      <c r="C387" s="191" t="s">
        <v>543</v>
      </c>
      <c r="D387" s="191" t="s">
        <v>167</v>
      </c>
      <c r="E387" s="192" t="s">
        <v>544</v>
      </c>
      <c r="F387" s="193" t="s">
        <v>545</v>
      </c>
      <c r="G387" s="194" t="s">
        <v>207</v>
      </c>
      <c r="H387" s="195">
        <v>0.154</v>
      </c>
      <c r="I387" s="196"/>
      <c r="J387" s="197">
        <f>ROUND(I387*H387,2)</f>
        <v>0</v>
      </c>
      <c r="K387" s="193" t="s">
        <v>171</v>
      </c>
      <c r="L387" s="39"/>
      <c r="M387" s="198" t="s">
        <v>1</v>
      </c>
      <c r="N387" s="199" t="s">
        <v>42</v>
      </c>
      <c r="O387" s="71"/>
      <c r="P387" s="200">
        <f>O387*H387</f>
        <v>0</v>
      </c>
      <c r="Q387" s="200">
        <v>1.05291</v>
      </c>
      <c r="R387" s="200">
        <f>Q387*H387</f>
        <v>0.16214814</v>
      </c>
      <c r="S387" s="200">
        <v>0</v>
      </c>
      <c r="T387" s="201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202" t="s">
        <v>172</v>
      </c>
      <c r="AT387" s="202" t="s">
        <v>167</v>
      </c>
      <c r="AU387" s="202" t="s">
        <v>84</v>
      </c>
      <c r="AY387" s="17" t="s">
        <v>164</v>
      </c>
      <c r="BE387" s="203">
        <f>IF(N387="základní",J387,0)</f>
        <v>0</v>
      </c>
      <c r="BF387" s="203">
        <f>IF(N387="snížená",J387,0)</f>
        <v>0</v>
      </c>
      <c r="BG387" s="203">
        <f>IF(N387="zákl. přenesená",J387,0)</f>
        <v>0</v>
      </c>
      <c r="BH387" s="203">
        <f>IF(N387="sníž. přenesená",J387,0)</f>
        <v>0</v>
      </c>
      <c r="BI387" s="203">
        <f>IF(N387="nulová",J387,0)</f>
        <v>0</v>
      </c>
      <c r="BJ387" s="17" t="s">
        <v>84</v>
      </c>
      <c r="BK387" s="203">
        <f>ROUND(I387*H387,2)</f>
        <v>0</v>
      </c>
      <c r="BL387" s="17" t="s">
        <v>172</v>
      </c>
      <c r="BM387" s="202" t="s">
        <v>546</v>
      </c>
    </row>
    <row r="388" spans="1:65" s="2" customFormat="1" ht="19.5">
      <c r="A388" s="34"/>
      <c r="B388" s="35"/>
      <c r="C388" s="36"/>
      <c r="D388" s="204" t="s">
        <v>174</v>
      </c>
      <c r="E388" s="36"/>
      <c r="F388" s="205" t="s">
        <v>547</v>
      </c>
      <c r="G388" s="36"/>
      <c r="H388" s="36"/>
      <c r="I388" s="206"/>
      <c r="J388" s="36"/>
      <c r="K388" s="36"/>
      <c r="L388" s="39"/>
      <c r="M388" s="207"/>
      <c r="N388" s="208"/>
      <c r="O388" s="71"/>
      <c r="P388" s="71"/>
      <c r="Q388" s="71"/>
      <c r="R388" s="71"/>
      <c r="S388" s="71"/>
      <c r="T388" s="72"/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T388" s="17" t="s">
        <v>174</v>
      </c>
      <c r="AU388" s="17" t="s">
        <v>84</v>
      </c>
    </row>
    <row r="389" spans="1:65" s="13" customFormat="1" ht="11.25">
      <c r="B389" s="209"/>
      <c r="C389" s="210"/>
      <c r="D389" s="204" t="s">
        <v>176</v>
      </c>
      <c r="E389" s="211" t="s">
        <v>1</v>
      </c>
      <c r="F389" s="212" t="s">
        <v>548</v>
      </c>
      <c r="G389" s="210"/>
      <c r="H389" s="213">
        <v>0.107</v>
      </c>
      <c r="I389" s="214"/>
      <c r="J389" s="210"/>
      <c r="K389" s="210"/>
      <c r="L389" s="215"/>
      <c r="M389" s="216"/>
      <c r="N389" s="217"/>
      <c r="O389" s="217"/>
      <c r="P389" s="217"/>
      <c r="Q389" s="217"/>
      <c r="R389" s="217"/>
      <c r="S389" s="217"/>
      <c r="T389" s="218"/>
      <c r="AT389" s="219" t="s">
        <v>176</v>
      </c>
      <c r="AU389" s="219" t="s">
        <v>84</v>
      </c>
      <c r="AV389" s="13" t="s">
        <v>84</v>
      </c>
      <c r="AW389" s="13" t="s">
        <v>32</v>
      </c>
      <c r="AX389" s="13" t="s">
        <v>76</v>
      </c>
      <c r="AY389" s="219" t="s">
        <v>164</v>
      </c>
    </row>
    <row r="390" spans="1:65" s="13" customFormat="1" ht="11.25">
      <c r="B390" s="209"/>
      <c r="C390" s="210"/>
      <c r="D390" s="204" t="s">
        <v>176</v>
      </c>
      <c r="E390" s="211" t="s">
        <v>1</v>
      </c>
      <c r="F390" s="212" t="s">
        <v>549</v>
      </c>
      <c r="G390" s="210"/>
      <c r="H390" s="213">
        <v>4.7E-2</v>
      </c>
      <c r="I390" s="214"/>
      <c r="J390" s="210"/>
      <c r="K390" s="210"/>
      <c r="L390" s="215"/>
      <c r="M390" s="216"/>
      <c r="N390" s="217"/>
      <c r="O390" s="217"/>
      <c r="P390" s="217"/>
      <c r="Q390" s="217"/>
      <c r="R390" s="217"/>
      <c r="S390" s="217"/>
      <c r="T390" s="218"/>
      <c r="AT390" s="219" t="s">
        <v>176</v>
      </c>
      <c r="AU390" s="219" t="s">
        <v>84</v>
      </c>
      <c r="AV390" s="13" t="s">
        <v>84</v>
      </c>
      <c r="AW390" s="13" t="s">
        <v>32</v>
      </c>
      <c r="AX390" s="13" t="s">
        <v>76</v>
      </c>
      <c r="AY390" s="219" t="s">
        <v>164</v>
      </c>
    </row>
    <row r="391" spans="1:65" s="14" customFormat="1" ht="22.5">
      <c r="B391" s="220"/>
      <c r="C391" s="221"/>
      <c r="D391" s="204" t="s">
        <v>176</v>
      </c>
      <c r="E391" s="222" t="s">
        <v>1</v>
      </c>
      <c r="F391" s="223" t="s">
        <v>550</v>
      </c>
      <c r="G391" s="221"/>
      <c r="H391" s="224">
        <v>0.154</v>
      </c>
      <c r="I391" s="225"/>
      <c r="J391" s="221"/>
      <c r="K391" s="221"/>
      <c r="L391" s="226"/>
      <c r="M391" s="227"/>
      <c r="N391" s="228"/>
      <c r="O391" s="228"/>
      <c r="P391" s="228"/>
      <c r="Q391" s="228"/>
      <c r="R391" s="228"/>
      <c r="S391" s="228"/>
      <c r="T391" s="229"/>
      <c r="AT391" s="230" t="s">
        <v>176</v>
      </c>
      <c r="AU391" s="230" t="s">
        <v>84</v>
      </c>
      <c r="AV391" s="14" t="s">
        <v>172</v>
      </c>
      <c r="AW391" s="14" t="s">
        <v>32</v>
      </c>
      <c r="AX391" s="14" t="s">
        <v>82</v>
      </c>
      <c r="AY391" s="230" t="s">
        <v>164</v>
      </c>
    </row>
    <row r="392" spans="1:65" s="2" customFormat="1" ht="14.45" customHeight="1">
      <c r="A392" s="34"/>
      <c r="B392" s="35"/>
      <c r="C392" s="191" t="s">
        <v>551</v>
      </c>
      <c r="D392" s="191" t="s">
        <v>167</v>
      </c>
      <c r="E392" s="192" t="s">
        <v>552</v>
      </c>
      <c r="F392" s="193" t="s">
        <v>553</v>
      </c>
      <c r="G392" s="194" t="s">
        <v>170</v>
      </c>
      <c r="H392" s="195">
        <v>2.2200000000000002</v>
      </c>
      <c r="I392" s="196"/>
      <c r="J392" s="197">
        <f>ROUND(I392*H392,2)</f>
        <v>0</v>
      </c>
      <c r="K392" s="193" t="s">
        <v>171</v>
      </c>
      <c r="L392" s="39"/>
      <c r="M392" s="198" t="s">
        <v>1</v>
      </c>
      <c r="N392" s="199" t="s">
        <v>42</v>
      </c>
      <c r="O392" s="71"/>
      <c r="P392" s="200">
        <f>O392*H392</f>
        <v>0</v>
      </c>
      <c r="Q392" s="200">
        <v>2.4533700000000001</v>
      </c>
      <c r="R392" s="200">
        <f>Q392*H392</f>
        <v>5.4464814000000006</v>
      </c>
      <c r="S392" s="200">
        <v>0</v>
      </c>
      <c r="T392" s="201">
        <f>S392*H392</f>
        <v>0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202" t="s">
        <v>172</v>
      </c>
      <c r="AT392" s="202" t="s">
        <v>167</v>
      </c>
      <c r="AU392" s="202" t="s">
        <v>84</v>
      </c>
      <c r="AY392" s="17" t="s">
        <v>164</v>
      </c>
      <c r="BE392" s="203">
        <f>IF(N392="základní",J392,0)</f>
        <v>0</v>
      </c>
      <c r="BF392" s="203">
        <f>IF(N392="snížená",J392,0)</f>
        <v>0</v>
      </c>
      <c r="BG392" s="203">
        <f>IF(N392="zákl. přenesená",J392,0)</f>
        <v>0</v>
      </c>
      <c r="BH392" s="203">
        <f>IF(N392="sníž. přenesená",J392,0)</f>
        <v>0</v>
      </c>
      <c r="BI392" s="203">
        <f>IF(N392="nulová",J392,0)</f>
        <v>0</v>
      </c>
      <c r="BJ392" s="17" t="s">
        <v>84</v>
      </c>
      <c r="BK392" s="203">
        <f>ROUND(I392*H392,2)</f>
        <v>0</v>
      </c>
      <c r="BL392" s="17" t="s">
        <v>172</v>
      </c>
      <c r="BM392" s="202" t="s">
        <v>554</v>
      </c>
    </row>
    <row r="393" spans="1:65" s="2" customFormat="1" ht="19.5">
      <c r="A393" s="34"/>
      <c r="B393" s="35"/>
      <c r="C393" s="36"/>
      <c r="D393" s="204" t="s">
        <v>174</v>
      </c>
      <c r="E393" s="36"/>
      <c r="F393" s="205" t="s">
        <v>555</v>
      </c>
      <c r="G393" s="36"/>
      <c r="H393" s="36"/>
      <c r="I393" s="206"/>
      <c r="J393" s="36"/>
      <c r="K393" s="36"/>
      <c r="L393" s="39"/>
      <c r="M393" s="207"/>
      <c r="N393" s="208"/>
      <c r="O393" s="71"/>
      <c r="P393" s="71"/>
      <c r="Q393" s="71"/>
      <c r="R393" s="71"/>
      <c r="S393" s="71"/>
      <c r="T393" s="72"/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T393" s="17" t="s">
        <v>174</v>
      </c>
      <c r="AU393" s="17" t="s">
        <v>84</v>
      </c>
    </row>
    <row r="394" spans="1:65" s="13" customFormat="1" ht="22.5">
      <c r="B394" s="209"/>
      <c r="C394" s="210"/>
      <c r="D394" s="204" t="s">
        <v>176</v>
      </c>
      <c r="E394" s="211" t="s">
        <v>1</v>
      </c>
      <c r="F394" s="212" t="s">
        <v>556</v>
      </c>
      <c r="G394" s="210"/>
      <c r="H394" s="213">
        <v>2.2200000000000002</v>
      </c>
      <c r="I394" s="214"/>
      <c r="J394" s="210"/>
      <c r="K394" s="210"/>
      <c r="L394" s="215"/>
      <c r="M394" s="216"/>
      <c r="N394" s="217"/>
      <c r="O394" s="217"/>
      <c r="P394" s="217"/>
      <c r="Q394" s="217"/>
      <c r="R394" s="217"/>
      <c r="S394" s="217"/>
      <c r="T394" s="218"/>
      <c r="AT394" s="219" t="s">
        <v>176</v>
      </c>
      <c r="AU394" s="219" t="s">
        <v>84</v>
      </c>
      <c r="AV394" s="13" t="s">
        <v>84</v>
      </c>
      <c r="AW394" s="13" t="s">
        <v>32</v>
      </c>
      <c r="AX394" s="13" t="s">
        <v>82</v>
      </c>
      <c r="AY394" s="219" t="s">
        <v>164</v>
      </c>
    </row>
    <row r="395" spans="1:65" s="2" customFormat="1" ht="24.2" customHeight="1">
      <c r="A395" s="34"/>
      <c r="B395" s="35"/>
      <c r="C395" s="191" t="s">
        <v>557</v>
      </c>
      <c r="D395" s="191" t="s">
        <v>167</v>
      </c>
      <c r="E395" s="192" t="s">
        <v>558</v>
      </c>
      <c r="F395" s="193" t="s">
        <v>559</v>
      </c>
      <c r="G395" s="194" t="s">
        <v>207</v>
      </c>
      <c r="H395" s="195">
        <v>0.223</v>
      </c>
      <c r="I395" s="196"/>
      <c r="J395" s="197">
        <f>ROUND(I395*H395,2)</f>
        <v>0</v>
      </c>
      <c r="K395" s="193" t="s">
        <v>171</v>
      </c>
      <c r="L395" s="39"/>
      <c r="M395" s="198" t="s">
        <v>1</v>
      </c>
      <c r="N395" s="199" t="s">
        <v>42</v>
      </c>
      <c r="O395" s="71"/>
      <c r="P395" s="200">
        <f>O395*H395</f>
        <v>0</v>
      </c>
      <c r="Q395" s="200">
        <v>1.06277</v>
      </c>
      <c r="R395" s="200">
        <f>Q395*H395</f>
        <v>0.23699771</v>
      </c>
      <c r="S395" s="200">
        <v>0</v>
      </c>
      <c r="T395" s="201">
        <f>S395*H395</f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202" t="s">
        <v>172</v>
      </c>
      <c r="AT395" s="202" t="s">
        <v>167</v>
      </c>
      <c r="AU395" s="202" t="s">
        <v>84</v>
      </c>
      <c r="AY395" s="17" t="s">
        <v>164</v>
      </c>
      <c r="BE395" s="203">
        <f>IF(N395="základní",J395,0)</f>
        <v>0</v>
      </c>
      <c r="BF395" s="203">
        <f>IF(N395="snížená",J395,0)</f>
        <v>0</v>
      </c>
      <c r="BG395" s="203">
        <f>IF(N395="zákl. přenesená",J395,0)</f>
        <v>0</v>
      </c>
      <c r="BH395" s="203">
        <f>IF(N395="sníž. přenesená",J395,0)</f>
        <v>0</v>
      </c>
      <c r="BI395" s="203">
        <f>IF(N395="nulová",J395,0)</f>
        <v>0</v>
      </c>
      <c r="BJ395" s="17" t="s">
        <v>84</v>
      </c>
      <c r="BK395" s="203">
        <f>ROUND(I395*H395,2)</f>
        <v>0</v>
      </c>
      <c r="BL395" s="17" t="s">
        <v>172</v>
      </c>
      <c r="BM395" s="202" t="s">
        <v>560</v>
      </c>
    </row>
    <row r="396" spans="1:65" s="2" customFormat="1" ht="19.5">
      <c r="A396" s="34"/>
      <c r="B396" s="35"/>
      <c r="C396" s="36"/>
      <c r="D396" s="204" t="s">
        <v>174</v>
      </c>
      <c r="E396" s="36"/>
      <c r="F396" s="205" t="s">
        <v>561</v>
      </c>
      <c r="G396" s="36"/>
      <c r="H396" s="36"/>
      <c r="I396" s="206"/>
      <c r="J396" s="36"/>
      <c r="K396" s="36"/>
      <c r="L396" s="39"/>
      <c r="M396" s="207"/>
      <c r="N396" s="208"/>
      <c r="O396" s="71"/>
      <c r="P396" s="71"/>
      <c r="Q396" s="71"/>
      <c r="R396" s="71"/>
      <c r="S396" s="71"/>
      <c r="T396" s="72"/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T396" s="17" t="s">
        <v>174</v>
      </c>
      <c r="AU396" s="17" t="s">
        <v>84</v>
      </c>
    </row>
    <row r="397" spans="1:65" s="13" customFormat="1" ht="22.5">
      <c r="B397" s="209"/>
      <c r="C397" s="210"/>
      <c r="D397" s="204" t="s">
        <v>176</v>
      </c>
      <c r="E397" s="211" t="s">
        <v>1</v>
      </c>
      <c r="F397" s="212" t="s">
        <v>562</v>
      </c>
      <c r="G397" s="210"/>
      <c r="H397" s="213">
        <v>0.223</v>
      </c>
      <c r="I397" s="214"/>
      <c r="J397" s="210"/>
      <c r="K397" s="210"/>
      <c r="L397" s="215"/>
      <c r="M397" s="216"/>
      <c r="N397" s="217"/>
      <c r="O397" s="217"/>
      <c r="P397" s="217"/>
      <c r="Q397" s="217"/>
      <c r="R397" s="217"/>
      <c r="S397" s="217"/>
      <c r="T397" s="218"/>
      <c r="AT397" s="219" t="s">
        <v>176</v>
      </c>
      <c r="AU397" s="219" t="s">
        <v>84</v>
      </c>
      <c r="AV397" s="13" t="s">
        <v>84</v>
      </c>
      <c r="AW397" s="13" t="s">
        <v>32</v>
      </c>
      <c r="AX397" s="13" t="s">
        <v>82</v>
      </c>
      <c r="AY397" s="219" t="s">
        <v>164</v>
      </c>
    </row>
    <row r="398" spans="1:65" s="2" customFormat="1" ht="24.2" customHeight="1">
      <c r="A398" s="34"/>
      <c r="B398" s="35"/>
      <c r="C398" s="191" t="s">
        <v>563</v>
      </c>
      <c r="D398" s="191" t="s">
        <v>167</v>
      </c>
      <c r="E398" s="192" t="s">
        <v>564</v>
      </c>
      <c r="F398" s="193" t="s">
        <v>565</v>
      </c>
      <c r="G398" s="194" t="s">
        <v>258</v>
      </c>
      <c r="H398" s="195">
        <v>13.03</v>
      </c>
      <c r="I398" s="196"/>
      <c r="J398" s="197">
        <f>ROUND(I398*H398,2)</f>
        <v>0</v>
      </c>
      <c r="K398" s="193" t="s">
        <v>171</v>
      </c>
      <c r="L398" s="39"/>
      <c r="M398" s="198" t="s">
        <v>1</v>
      </c>
      <c r="N398" s="199" t="s">
        <v>42</v>
      </c>
      <c r="O398" s="71"/>
      <c r="P398" s="200">
        <f>O398*H398</f>
        <v>0</v>
      </c>
      <c r="Q398" s="200">
        <v>1.282E-2</v>
      </c>
      <c r="R398" s="200">
        <f>Q398*H398</f>
        <v>0.16704459999999999</v>
      </c>
      <c r="S398" s="200">
        <v>0</v>
      </c>
      <c r="T398" s="201">
        <f>S398*H398</f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202" t="s">
        <v>172</v>
      </c>
      <c r="AT398" s="202" t="s">
        <v>167</v>
      </c>
      <c r="AU398" s="202" t="s">
        <v>84</v>
      </c>
      <c r="AY398" s="17" t="s">
        <v>164</v>
      </c>
      <c r="BE398" s="203">
        <f>IF(N398="základní",J398,0)</f>
        <v>0</v>
      </c>
      <c r="BF398" s="203">
        <f>IF(N398="snížená",J398,0)</f>
        <v>0</v>
      </c>
      <c r="BG398" s="203">
        <f>IF(N398="zákl. přenesená",J398,0)</f>
        <v>0</v>
      </c>
      <c r="BH398" s="203">
        <f>IF(N398="sníž. přenesená",J398,0)</f>
        <v>0</v>
      </c>
      <c r="BI398" s="203">
        <f>IF(N398="nulová",J398,0)</f>
        <v>0</v>
      </c>
      <c r="BJ398" s="17" t="s">
        <v>84</v>
      </c>
      <c r="BK398" s="203">
        <f>ROUND(I398*H398,2)</f>
        <v>0</v>
      </c>
      <c r="BL398" s="17" t="s">
        <v>172</v>
      </c>
      <c r="BM398" s="202" t="s">
        <v>566</v>
      </c>
    </row>
    <row r="399" spans="1:65" s="2" customFormat="1" ht="19.5">
      <c r="A399" s="34"/>
      <c r="B399" s="35"/>
      <c r="C399" s="36"/>
      <c r="D399" s="204" t="s">
        <v>174</v>
      </c>
      <c r="E399" s="36"/>
      <c r="F399" s="205" t="s">
        <v>567</v>
      </c>
      <c r="G399" s="36"/>
      <c r="H399" s="36"/>
      <c r="I399" s="206"/>
      <c r="J399" s="36"/>
      <c r="K399" s="36"/>
      <c r="L399" s="39"/>
      <c r="M399" s="207"/>
      <c r="N399" s="208"/>
      <c r="O399" s="71"/>
      <c r="P399" s="71"/>
      <c r="Q399" s="71"/>
      <c r="R399" s="71"/>
      <c r="S399" s="71"/>
      <c r="T399" s="72"/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T399" s="17" t="s">
        <v>174</v>
      </c>
      <c r="AU399" s="17" t="s">
        <v>84</v>
      </c>
    </row>
    <row r="400" spans="1:65" s="13" customFormat="1" ht="22.5">
      <c r="B400" s="209"/>
      <c r="C400" s="210"/>
      <c r="D400" s="204" t="s">
        <v>176</v>
      </c>
      <c r="E400" s="211" t="s">
        <v>1</v>
      </c>
      <c r="F400" s="212" t="s">
        <v>568</v>
      </c>
      <c r="G400" s="210"/>
      <c r="H400" s="213">
        <v>10.08</v>
      </c>
      <c r="I400" s="214"/>
      <c r="J400" s="210"/>
      <c r="K400" s="210"/>
      <c r="L400" s="215"/>
      <c r="M400" s="216"/>
      <c r="N400" s="217"/>
      <c r="O400" s="217"/>
      <c r="P400" s="217"/>
      <c r="Q400" s="217"/>
      <c r="R400" s="217"/>
      <c r="S400" s="217"/>
      <c r="T400" s="218"/>
      <c r="AT400" s="219" t="s">
        <v>176</v>
      </c>
      <c r="AU400" s="219" t="s">
        <v>84</v>
      </c>
      <c r="AV400" s="13" t="s">
        <v>84</v>
      </c>
      <c r="AW400" s="13" t="s">
        <v>32</v>
      </c>
      <c r="AX400" s="13" t="s">
        <v>76</v>
      </c>
      <c r="AY400" s="219" t="s">
        <v>164</v>
      </c>
    </row>
    <row r="401" spans="1:65" s="13" customFormat="1" ht="22.5">
      <c r="B401" s="209"/>
      <c r="C401" s="210"/>
      <c r="D401" s="204" t="s">
        <v>176</v>
      </c>
      <c r="E401" s="211" t="s">
        <v>1</v>
      </c>
      <c r="F401" s="212" t="s">
        <v>569</v>
      </c>
      <c r="G401" s="210"/>
      <c r="H401" s="213">
        <v>2.95</v>
      </c>
      <c r="I401" s="214"/>
      <c r="J401" s="210"/>
      <c r="K401" s="210"/>
      <c r="L401" s="215"/>
      <c r="M401" s="216"/>
      <c r="N401" s="217"/>
      <c r="O401" s="217"/>
      <c r="P401" s="217"/>
      <c r="Q401" s="217"/>
      <c r="R401" s="217"/>
      <c r="S401" s="217"/>
      <c r="T401" s="218"/>
      <c r="AT401" s="219" t="s">
        <v>176</v>
      </c>
      <c r="AU401" s="219" t="s">
        <v>84</v>
      </c>
      <c r="AV401" s="13" t="s">
        <v>84</v>
      </c>
      <c r="AW401" s="13" t="s">
        <v>32</v>
      </c>
      <c r="AX401" s="13" t="s">
        <v>76</v>
      </c>
      <c r="AY401" s="219" t="s">
        <v>164</v>
      </c>
    </row>
    <row r="402" spans="1:65" s="14" customFormat="1" ht="11.25">
      <c r="B402" s="220"/>
      <c r="C402" s="221"/>
      <c r="D402" s="204" t="s">
        <v>176</v>
      </c>
      <c r="E402" s="222" t="s">
        <v>1</v>
      </c>
      <c r="F402" s="223" t="s">
        <v>185</v>
      </c>
      <c r="G402" s="221"/>
      <c r="H402" s="224">
        <v>13.03</v>
      </c>
      <c r="I402" s="225"/>
      <c r="J402" s="221"/>
      <c r="K402" s="221"/>
      <c r="L402" s="226"/>
      <c r="M402" s="227"/>
      <c r="N402" s="228"/>
      <c r="O402" s="228"/>
      <c r="P402" s="228"/>
      <c r="Q402" s="228"/>
      <c r="R402" s="228"/>
      <c r="S402" s="228"/>
      <c r="T402" s="229"/>
      <c r="AT402" s="230" t="s">
        <v>176</v>
      </c>
      <c r="AU402" s="230" t="s">
        <v>84</v>
      </c>
      <c r="AV402" s="14" t="s">
        <v>172</v>
      </c>
      <c r="AW402" s="14" t="s">
        <v>32</v>
      </c>
      <c r="AX402" s="14" t="s">
        <v>82</v>
      </c>
      <c r="AY402" s="230" t="s">
        <v>164</v>
      </c>
    </row>
    <row r="403" spans="1:65" s="2" customFormat="1" ht="24.2" customHeight="1">
      <c r="A403" s="34"/>
      <c r="B403" s="35"/>
      <c r="C403" s="191" t="s">
        <v>570</v>
      </c>
      <c r="D403" s="191" t="s">
        <v>167</v>
      </c>
      <c r="E403" s="192" t="s">
        <v>571</v>
      </c>
      <c r="F403" s="193" t="s">
        <v>572</v>
      </c>
      <c r="G403" s="194" t="s">
        <v>258</v>
      </c>
      <c r="H403" s="195">
        <v>13.03</v>
      </c>
      <c r="I403" s="196"/>
      <c r="J403" s="197">
        <f>ROUND(I403*H403,2)</f>
        <v>0</v>
      </c>
      <c r="K403" s="193" t="s">
        <v>171</v>
      </c>
      <c r="L403" s="39"/>
      <c r="M403" s="198" t="s">
        <v>1</v>
      </c>
      <c r="N403" s="199" t="s">
        <v>42</v>
      </c>
      <c r="O403" s="71"/>
      <c r="P403" s="200">
        <f>O403*H403</f>
        <v>0</v>
      </c>
      <c r="Q403" s="200">
        <v>0</v>
      </c>
      <c r="R403" s="200">
        <f>Q403*H403</f>
        <v>0</v>
      </c>
      <c r="S403" s="200">
        <v>0</v>
      </c>
      <c r="T403" s="201">
        <f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202" t="s">
        <v>172</v>
      </c>
      <c r="AT403" s="202" t="s">
        <v>167</v>
      </c>
      <c r="AU403" s="202" t="s">
        <v>84</v>
      </c>
      <c r="AY403" s="17" t="s">
        <v>164</v>
      </c>
      <c r="BE403" s="203">
        <f>IF(N403="základní",J403,0)</f>
        <v>0</v>
      </c>
      <c r="BF403" s="203">
        <f>IF(N403="snížená",J403,0)</f>
        <v>0</v>
      </c>
      <c r="BG403" s="203">
        <f>IF(N403="zákl. přenesená",J403,0)</f>
        <v>0</v>
      </c>
      <c r="BH403" s="203">
        <f>IF(N403="sníž. přenesená",J403,0)</f>
        <v>0</v>
      </c>
      <c r="BI403" s="203">
        <f>IF(N403="nulová",J403,0)</f>
        <v>0</v>
      </c>
      <c r="BJ403" s="17" t="s">
        <v>84</v>
      </c>
      <c r="BK403" s="203">
        <f>ROUND(I403*H403,2)</f>
        <v>0</v>
      </c>
      <c r="BL403" s="17" t="s">
        <v>172</v>
      </c>
      <c r="BM403" s="202" t="s">
        <v>573</v>
      </c>
    </row>
    <row r="404" spans="1:65" s="2" customFormat="1" ht="19.5">
      <c r="A404" s="34"/>
      <c r="B404" s="35"/>
      <c r="C404" s="36"/>
      <c r="D404" s="204" t="s">
        <v>174</v>
      </c>
      <c r="E404" s="36"/>
      <c r="F404" s="205" t="s">
        <v>574</v>
      </c>
      <c r="G404" s="36"/>
      <c r="H404" s="36"/>
      <c r="I404" s="206"/>
      <c r="J404" s="36"/>
      <c r="K404" s="36"/>
      <c r="L404" s="39"/>
      <c r="M404" s="207"/>
      <c r="N404" s="208"/>
      <c r="O404" s="71"/>
      <c r="P404" s="71"/>
      <c r="Q404" s="71"/>
      <c r="R404" s="71"/>
      <c r="S404" s="71"/>
      <c r="T404" s="72"/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T404" s="17" t="s">
        <v>174</v>
      </c>
      <c r="AU404" s="17" t="s">
        <v>84</v>
      </c>
    </row>
    <row r="405" spans="1:65" s="12" customFormat="1" ht="22.9" customHeight="1">
      <c r="B405" s="175"/>
      <c r="C405" s="176"/>
      <c r="D405" s="177" t="s">
        <v>75</v>
      </c>
      <c r="E405" s="189" t="s">
        <v>575</v>
      </c>
      <c r="F405" s="189" t="s">
        <v>576</v>
      </c>
      <c r="G405" s="176"/>
      <c r="H405" s="176"/>
      <c r="I405" s="179"/>
      <c r="J405" s="190">
        <f>BK405</f>
        <v>0</v>
      </c>
      <c r="K405" s="176"/>
      <c r="L405" s="181"/>
      <c r="M405" s="182"/>
      <c r="N405" s="183"/>
      <c r="O405" s="183"/>
      <c r="P405" s="184">
        <f>SUM(P406:P651)</f>
        <v>0</v>
      </c>
      <c r="Q405" s="183"/>
      <c r="R405" s="184">
        <f>SUM(R406:R651)</f>
        <v>47.611359119999996</v>
      </c>
      <c r="S405" s="183"/>
      <c r="T405" s="185">
        <f>SUM(T406:T651)</f>
        <v>0</v>
      </c>
      <c r="AR405" s="186" t="s">
        <v>82</v>
      </c>
      <c r="AT405" s="187" t="s">
        <v>75</v>
      </c>
      <c r="AU405" s="187" t="s">
        <v>82</v>
      </c>
      <c r="AY405" s="186" t="s">
        <v>164</v>
      </c>
      <c r="BK405" s="188">
        <f>SUM(BK406:BK651)</f>
        <v>0</v>
      </c>
    </row>
    <row r="406" spans="1:65" s="2" customFormat="1" ht="24.2" customHeight="1">
      <c r="A406" s="34"/>
      <c r="B406" s="35"/>
      <c r="C406" s="191" t="s">
        <v>577</v>
      </c>
      <c r="D406" s="191" t="s">
        <v>167</v>
      </c>
      <c r="E406" s="192" t="s">
        <v>578</v>
      </c>
      <c r="F406" s="193" t="s">
        <v>579</v>
      </c>
      <c r="G406" s="194" t="s">
        <v>258</v>
      </c>
      <c r="H406" s="195">
        <v>78.715000000000003</v>
      </c>
      <c r="I406" s="196"/>
      <c r="J406" s="197">
        <f>ROUND(I406*H406,2)</f>
        <v>0</v>
      </c>
      <c r="K406" s="193" t="s">
        <v>171</v>
      </c>
      <c r="L406" s="39"/>
      <c r="M406" s="198" t="s">
        <v>1</v>
      </c>
      <c r="N406" s="199" t="s">
        <v>42</v>
      </c>
      <c r="O406" s="71"/>
      <c r="P406" s="200">
        <f>O406*H406</f>
        <v>0</v>
      </c>
      <c r="Q406" s="200">
        <v>1.8380000000000001E-2</v>
      </c>
      <c r="R406" s="200">
        <f>Q406*H406</f>
        <v>1.4467817000000001</v>
      </c>
      <c r="S406" s="200">
        <v>0</v>
      </c>
      <c r="T406" s="201">
        <f>S406*H406</f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202" t="s">
        <v>172</v>
      </c>
      <c r="AT406" s="202" t="s">
        <v>167</v>
      </c>
      <c r="AU406" s="202" t="s">
        <v>84</v>
      </c>
      <c r="AY406" s="17" t="s">
        <v>164</v>
      </c>
      <c r="BE406" s="203">
        <f>IF(N406="základní",J406,0)</f>
        <v>0</v>
      </c>
      <c r="BF406" s="203">
        <f>IF(N406="snížená",J406,0)</f>
        <v>0</v>
      </c>
      <c r="BG406" s="203">
        <f>IF(N406="zákl. přenesená",J406,0)</f>
        <v>0</v>
      </c>
      <c r="BH406" s="203">
        <f>IF(N406="sníž. přenesená",J406,0)</f>
        <v>0</v>
      </c>
      <c r="BI406" s="203">
        <f>IF(N406="nulová",J406,0)</f>
        <v>0</v>
      </c>
      <c r="BJ406" s="17" t="s">
        <v>84</v>
      </c>
      <c r="BK406" s="203">
        <f>ROUND(I406*H406,2)</f>
        <v>0</v>
      </c>
      <c r="BL406" s="17" t="s">
        <v>172</v>
      </c>
      <c r="BM406" s="202" t="s">
        <v>580</v>
      </c>
    </row>
    <row r="407" spans="1:65" s="2" customFormat="1" ht="39">
      <c r="A407" s="34"/>
      <c r="B407" s="35"/>
      <c r="C407" s="36"/>
      <c r="D407" s="204" t="s">
        <v>174</v>
      </c>
      <c r="E407" s="36"/>
      <c r="F407" s="205" t="s">
        <v>581</v>
      </c>
      <c r="G407" s="36"/>
      <c r="H407" s="36"/>
      <c r="I407" s="206"/>
      <c r="J407" s="36"/>
      <c r="K407" s="36"/>
      <c r="L407" s="39"/>
      <c r="M407" s="207"/>
      <c r="N407" s="208"/>
      <c r="O407" s="71"/>
      <c r="P407" s="71"/>
      <c r="Q407" s="71"/>
      <c r="R407" s="71"/>
      <c r="S407" s="71"/>
      <c r="T407" s="72"/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T407" s="17" t="s">
        <v>174</v>
      </c>
      <c r="AU407" s="17" t="s">
        <v>84</v>
      </c>
    </row>
    <row r="408" spans="1:65" s="13" customFormat="1" ht="22.5">
      <c r="B408" s="209"/>
      <c r="C408" s="210"/>
      <c r="D408" s="204" t="s">
        <v>176</v>
      </c>
      <c r="E408" s="211" t="s">
        <v>1</v>
      </c>
      <c r="F408" s="212" t="s">
        <v>582</v>
      </c>
      <c r="G408" s="210"/>
      <c r="H408" s="213">
        <v>57.581000000000003</v>
      </c>
      <c r="I408" s="214"/>
      <c r="J408" s="210"/>
      <c r="K408" s="210"/>
      <c r="L408" s="215"/>
      <c r="M408" s="216"/>
      <c r="N408" s="217"/>
      <c r="O408" s="217"/>
      <c r="P408" s="217"/>
      <c r="Q408" s="217"/>
      <c r="R408" s="217"/>
      <c r="S408" s="217"/>
      <c r="T408" s="218"/>
      <c r="AT408" s="219" t="s">
        <v>176</v>
      </c>
      <c r="AU408" s="219" t="s">
        <v>84</v>
      </c>
      <c r="AV408" s="13" t="s">
        <v>84</v>
      </c>
      <c r="AW408" s="13" t="s">
        <v>32</v>
      </c>
      <c r="AX408" s="13" t="s">
        <v>76</v>
      </c>
      <c r="AY408" s="219" t="s">
        <v>164</v>
      </c>
    </row>
    <row r="409" spans="1:65" s="13" customFormat="1" ht="22.5">
      <c r="B409" s="209"/>
      <c r="C409" s="210"/>
      <c r="D409" s="204" t="s">
        <v>176</v>
      </c>
      <c r="E409" s="211" t="s">
        <v>1</v>
      </c>
      <c r="F409" s="212" t="s">
        <v>583</v>
      </c>
      <c r="G409" s="210"/>
      <c r="H409" s="213">
        <v>21.134</v>
      </c>
      <c r="I409" s="214"/>
      <c r="J409" s="210"/>
      <c r="K409" s="210"/>
      <c r="L409" s="215"/>
      <c r="M409" s="216"/>
      <c r="N409" s="217"/>
      <c r="O409" s="217"/>
      <c r="P409" s="217"/>
      <c r="Q409" s="217"/>
      <c r="R409" s="217"/>
      <c r="S409" s="217"/>
      <c r="T409" s="218"/>
      <c r="AT409" s="219" t="s">
        <v>176</v>
      </c>
      <c r="AU409" s="219" t="s">
        <v>84</v>
      </c>
      <c r="AV409" s="13" t="s">
        <v>84</v>
      </c>
      <c r="AW409" s="13" t="s">
        <v>32</v>
      </c>
      <c r="AX409" s="13" t="s">
        <v>76</v>
      </c>
      <c r="AY409" s="219" t="s">
        <v>164</v>
      </c>
    </row>
    <row r="410" spans="1:65" s="14" customFormat="1" ht="11.25">
      <c r="B410" s="220"/>
      <c r="C410" s="221"/>
      <c r="D410" s="204" t="s">
        <v>176</v>
      </c>
      <c r="E410" s="222" t="s">
        <v>1</v>
      </c>
      <c r="F410" s="223" t="s">
        <v>185</v>
      </c>
      <c r="G410" s="221"/>
      <c r="H410" s="224">
        <v>78.715000000000003</v>
      </c>
      <c r="I410" s="225"/>
      <c r="J410" s="221"/>
      <c r="K410" s="221"/>
      <c r="L410" s="226"/>
      <c r="M410" s="227"/>
      <c r="N410" s="228"/>
      <c r="O410" s="228"/>
      <c r="P410" s="228"/>
      <c r="Q410" s="228"/>
      <c r="R410" s="228"/>
      <c r="S410" s="228"/>
      <c r="T410" s="229"/>
      <c r="AT410" s="230" t="s">
        <v>176</v>
      </c>
      <c r="AU410" s="230" t="s">
        <v>84</v>
      </c>
      <c r="AV410" s="14" t="s">
        <v>172</v>
      </c>
      <c r="AW410" s="14" t="s">
        <v>32</v>
      </c>
      <c r="AX410" s="14" t="s">
        <v>82</v>
      </c>
      <c r="AY410" s="230" t="s">
        <v>164</v>
      </c>
    </row>
    <row r="411" spans="1:65" s="2" customFormat="1" ht="24.2" customHeight="1">
      <c r="A411" s="34"/>
      <c r="B411" s="35"/>
      <c r="C411" s="191" t="s">
        <v>584</v>
      </c>
      <c r="D411" s="191" t="s">
        <v>167</v>
      </c>
      <c r="E411" s="192" t="s">
        <v>585</v>
      </c>
      <c r="F411" s="193" t="s">
        <v>586</v>
      </c>
      <c r="G411" s="194" t="s">
        <v>258</v>
      </c>
      <c r="H411" s="195">
        <v>87.8</v>
      </c>
      <c r="I411" s="196"/>
      <c r="J411" s="197">
        <f>ROUND(I411*H411,2)</f>
        <v>0</v>
      </c>
      <c r="K411" s="193" t="s">
        <v>171</v>
      </c>
      <c r="L411" s="39"/>
      <c r="M411" s="198" t="s">
        <v>1</v>
      </c>
      <c r="N411" s="199" t="s">
        <v>42</v>
      </c>
      <c r="O411" s="71"/>
      <c r="P411" s="200">
        <f>O411*H411</f>
        <v>0</v>
      </c>
      <c r="Q411" s="200">
        <v>1.8380000000000001E-2</v>
      </c>
      <c r="R411" s="200">
        <f>Q411*H411</f>
        <v>1.613764</v>
      </c>
      <c r="S411" s="200">
        <v>0</v>
      </c>
      <c r="T411" s="201">
        <f>S411*H411</f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202" t="s">
        <v>172</v>
      </c>
      <c r="AT411" s="202" t="s">
        <v>167</v>
      </c>
      <c r="AU411" s="202" t="s">
        <v>84</v>
      </c>
      <c r="AY411" s="17" t="s">
        <v>164</v>
      </c>
      <c r="BE411" s="203">
        <f>IF(N411="základní",J411,0)</f>
        <v>0</v>
      </c>
      <c r="BF411" s="203">
        <f>IF(N411="snížená",J411,0)</f>
        <v>0</v>
      </c>
      <c r="BG411" s="203">
        <f>IF(N411="zákl. přenesená",J411,0)</f>
        <v>0</v>
      </c>
      <c r="BH411" s="203">
        <f>IF(N411="sníž. přenesená",J411,0)</f>
        <v>0</v>
      </c>
      <c r="BI411" s="203">
        <f>IF(N411="nulová",J411,0)</f>
        <v>0</v>
      </c>
      <c r="BJ411" s="17" t="s">
        <v>84</v>
      </c>
      <c r="BK411" s="203">
        <f>ROUND(I411*H411,2)</f>
        <v>0</v>
      </c>
      <c r="BL411" s="17" t="s">
        <v>172</v>
      </c>
      <c r="BM411" s="202" t="s">
        <v>587</v>
      </c>
    </row>
    <row r="412" spans="1:65" s="2" customFormat="1" ht="29.25">
      <c r="A412" s="34"/>
      <c r="B412" s="35"/>
      <c r="C412" s="36"/>
      <c r="D412" s="204" t="s">
        <v>174</v>
      </c>
      <c r="E412" s="36"/>
      <c r="F412" s="205" t="s">
        <v>588</v>
      </c>
      <c r="G412" s="36"/>
      <c r="H412" s="36"/>
      <c r="I412" s="206"/>
      <c r="J412" s="36"/>
      <c r="K412" s="36"/>
      <c r="L412" s="39"/>
      <c r="M412" s="207"/>
      <c r="N412" s="208"/>
      <c r="O412" s="71"/>
      <c r="P412" s="71"/>
      <c r="Q412" s="71"/>
      <c r="R412" s="71"/>
      <c r="S412" s="71"/>
      <c r="T412" s="72"/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T412" s="17" t="s">
        <v>174</v>
      </c>
      <c r="AU412" s="17" t="s">
        <v>84</v>
      </c>
    </row>
    <row r="413" spans="1:65" s="13" customFormat="1" ht="11.25">
      <c r="B413" s="209"/>
      <c r="C413" s="210"/>
      <c r="D413" s="204" t="s">
        <v>176</v>
      </c>
      <c r="E413" s="211" t="s">
        <v>1</v>
      </c>
      <c r="F413" s="212" t="s">
        <v>589</v>
      </c>
      <c r="G413" s="210"/>
      <c r="H413" s="213">
        <v>8.1999999999999993</v>
      </c>
      <c r="I413" s="214"/>
      <c r="J413" s="210"/>
      <c r="K413" s="210"/>
      <c r="L413" s="215"/>
      <c r="M413" s="216"/>
      <c r="N413" s="217"/>
      <c r="O413" s="217"/>
      <c r="P413" s="217"/>
      <c r="Q413" s="217"/>
      <c r="R413" s="217"/>
      <c r="S413" s="217"/>
      <c r="T413" s="218"/>
      <c r="AT413" s="219" t="s">
        <v>176</v>
      </c>
      <c r="AU413" s="219" t="s">
        <v>84</v>
      </c>
      <c r="AV413" s="13" t="s">
        <v>84</v>
      </c>
      <c r="AW413" s="13" t="s">
        <v>32</v>
      </c>
      <c r="AX413" s="13" t="s">
        <v>76</v>
      </c>
      <c r="AY413" s="219" t="s">
        <v>164</v>
      </c>
    </row>
    <row r="414" spans="1:65" s="13" customFormat="1" ht="11.25">
      <c r="B414" s="209"/>
      <c r="C414" s="210"/>
      <c r="D414" s="204" t="s">
        <v>176</v>
      </c>
      <c r="E414" s="211" t="s">
        <v>1</v>
      </c>
      <c r="F414" s="212" t="s">
        <v>590</v>
      </c>
      <c r="G414" s="210"/>
      <c r="H414" s="213">
        <v>5.7</v>
      </c>
      <c r="I414" s="214"/>
      <c r="J414" s="210"/>
      <c r="K414" s="210"/>
      <c r="L414" s="215"/>
      <c r="M414" s="216"/>
      <c r="N414" s="217"/>
      <c r="O414" s="217"/>
      <c r="P414" s="217"/>
      <c r="Q414" s="217"/>
      <c r="R414" s="217"/>
      <c r="S414" s="217"/>
      <c r="T414" s="218"/>
      <c r="AT414" s="219" t="s">
        <v>176</v>
      </c>
      <c r="AU414" s="219" t="s">
        <v>84</v>
      </c>
      <c r="AV414" s="13" t="s">
        <v>84</v>
      </c>
      <c r="AW414" s="13" t="s">
        <v>32</v>
      </c>
      <c r="AX414" s="13" t="s">
        <v>76</v>
      </c>
      <c r="AY414" s="219" t="s">
        <v>164</v>
      </c>
    </row>
    <row r="415" spans="1:65" s="13" customFormat="1" ht="11.25">
      <c r="B415" s="209"/>
      <c r="C415" s="210"/>
      <c r="D415" s="204" t="s">
        <v>176</v>
      </c>
      <c r="E415" s="211" t="s">
        <v>1</v>
      </c>
      <c r="F415" s="212" t="s">
        <v>591</v>
      </c>
      <c r="G415" s="210"/>
      <c r="H415" s="213">
        <v>16.100000000000001</v>
      </c>
      <c r="I415" s="214"/>
      <c r="J415" s="210"/>
      <c r="K415" s="210"/>
      <c r="L415" s="215"/>
      <c r="M415" s="216"/>
      <c r="N415" s="217"/>
      <c r="O415" s="217"/>
      <c r="P415" s="217"/>
      <c r="Q415" s="217"/>
      <c r="R415" s="217"/>
      <c r="S415" s="217"/>
      <c r="T415" s="218"/>
      <c r="AT415" s="219" t="s">
        <v>176</v>
      </c>
      <c r="AU415" s="219" t="s">
        <v>84</v>
      </c>
      <c r="AV415" s="13" t="s">
        <v>84</v>
      </c>
      <c r="AW415" s="13" t="s">
        <v>32</v>
      </c>
      <c r="AX415" s="13" t="s">
        <v>76</v>
      </c>
      <c r="AY415" s="219" t="s">
        <v>164</v>
      </c>
    </row>
    <row r="416" spans="1:65" s="13" customFormat="1" ht="11.25">
      <c r="B416" s="209"/>
      <c r="C416" s="210"/>
      <c r="D416" s="204" t="s">
        <v>176</v>
      </c>
      <c r="E416" s="211" t="s">
        <v>1</v>
      </c>
      <c r="F416" s="212" t="s">
        <v>592</v>
      </c>
      <c r="G416" s="210"/>
      <c r="H416" s="213">
        <v>21.5</v>
      </c>
      <c r="I416" s="214"/>
      <c r="J416" s="210"/>
      <c r="K416" s="210"/>
      <c r="L416" s="215"/>
      <c r="M416" s="216"/>
      <c r="N416" s="217"/>
      <c r="O416" s="217"/>
      <c r="P416" s="217"/>
      <c r="Q416" s="217"/>
      <c r="R416" s="217"/>
      <c r="S416" s="217"/>
      <c r="T416" s="218"/>
      <c r="AT416" s="219" t="s">
        <v>176</v>
      </c>
      <c r="AU416" s="219" t="s">
        <v>84</v>
      </c>
      <c r="AV416" s="13" t="s">
        <v>84</v>
      </c>
      <c r="AW416" s="13" t="s">
        <v>32</v>
      </c>
      <c r="AX416" s="13" t="s">
        <v>76</v>
      </c>
      <c r="AY416" s="219" t="s">
        <v>164</v>
      </c>
    </row>
    <row r="417" spans="1:65" s="13" customFormat="1" ht="11.25">
      <c r="B417" s="209"/>
      <c r="C417" s="210"/>
      <c r="D417" s="204" t="s">
        <v>176</v>
      </c>
      <c r="E417" s="211" t="s">
        <v>1</v>
      </c>
      <c r="F417" s="212" t="s">
        <v>593</v>
      </c>
      <c r="G417" s="210"/>
      <c r="H417" s="213">
        <v>13.9</v>
      </c>
      <c r="I417" s="214"/>
      <c r="J417" s="210"/>
      <c r="K417" s="210"/>
      <c r="L417" s="215"/>
      <c r="M417" s="216"/>
      <c r="N417" s="217"/>
      <c r="O417" s="217"/>
      <c r="P417" s="217"/>
      <c r="Q417" s="217"/>
      <c r="R417" s="217"/>
      <c r="S417" s="217"/>
      <c r="T417" s="218"/>
      <c r="AT417" s="219" t="s">
        <v>176</v>
      </c>
      <c r="AU417" s="219" t="s">
        <v>84</v>
      </c>
      <c r="AV417" s="13" t="s">
        <v>84</v>
      </c>
      <c r="AW417" s="13" t="s">
        <v>32</v>
      </c>
      <c r="AX417" s="13" t="s">
        <v>76</v>
      </c>
      <c r="AY417" s="219" t="s">
        <v>164</v>
      </c>
    </row>
    <row r="418" spans="1:65" s="13" customFormat="1" ht="11.25">
      <c r="B418" s="209"/>
      <c r="C418" s="210"/>
      <c r="D418" s="204" t="s">
        <v>176</v>
      </c>
      <c r="E418" s="211" t="s">
        <v>1</v>
      </c>
      <c r="F418" s="212" t="s">
        <v>594</v>
      </c>
      <c r="G418" s="210"/>
      <c r="H418" s="213">
        <v>6.5</v>
      </c>
      <c r="I418" s="214"/>
      <c r="J418" s="210"/>
      <c r="K418" s="210"/>
      <c r="L418" s="215"/>
      <c r="M418" s="216"/>
      <c r="N418" s="217"/>
      <c r="O418" s="217"/>
      <c r="P418" s="217"/>
      <c r="Q418" s="217"/>
      <c r="R418" s="217"/>
      <c r="S418" s="217"/>
      <c r="T418" s="218"/>
      <c r="AT418" s="219" t="s">
        <v>176</v>
      </c>
      <c r="AU418" s="219" t="s">
        <v>84</v>
      </c>
      <c r="AV418" s="13" t="s">
        <v>84</v>
      </c>
      <c r="AW418" s="13" t="s">
        <v>32</v>
      </c>
      <c r="AX418" s="13" t="s">
        <v>76</v>
      </c>
      <c r="AY418" s="219" t="s">
        <v>164</v>
      </c>
    </row>
    <row r="419" spans="1:65" s="13" customFormat="1" ht="11.25">
      <c r="B419" s="209"/>
      <c r="C419" s="210"/>
      <c r="D419" s="204" t="s">
        <v>176</v>
      </c>
      <c r="E419" s="211" t="s">
        <v>1</v>
      </c>
      <c r="F419" s="212" t="s">
        <v>595</v>
      </c>
      <c r="G419" s="210"/>
      <c r="H419" s="213">
        <v>6.4</v>
      </c>
      <c r="I419" s="214"/>
      <c r="J419" s="210"/>
      <c r="K419" s="210"/>
      <c r="L419" s="215"/>
      <c r="M419" s="216"/>
      <c r="N419" s="217"/>
      <c r="O419" s="217"/>
      <c r="P419" s="217"/>
      <c r="Q419" s="217"/>
      <c r="R419" s="217"/>
      <c r="S419" s="217"/>
      <c r="T419" s="218"/>
      <c r="AT419" s="219" t="s">
        <v>176</v>
      </c>
      <c r="AU419" s="219" t="s">
        <v>84</v>
      </c>
      <c r="AV419" s="13" t="s">
        <v>84</v>
      </c>
      <c r="AW419" s="13" t="s">
        <v>32</v>
      </c>
      <c r="AX419" s="13" t="s">
        <v>76</v>
      </c>
      <c r="AY419" s="219" t="s">
        <v>164</v>
      </c>
    </row>
    <row r="420" spans="1:65" s="13" customFormat="1" ht="11.25">
      <c r="B420" s="209"/>
      <c r="C420" s="210"/>
      <c r="D420" s="204" t="s">
        <v>176</v>
      </c>
      <c r="E420" s="211" t="s">
        <v>1</v>
      </c>
      <c r="F420" s="212" t="s">
        <v>596</v>
      </c>
      <c r="G420" s="210"/>
      <c r="H420" s="213">
        <v>5.6</v>
      </c>
      <c r="I420" s="214"/>
      <c r="J420" s="210"/>
      <c r="K420" s="210"/>
      <c r="L420" s="215"/>
      <c r="M420" s="216"/>
      <c r="N420" s="217"/>
      <c r="O420" s="217"/>
      <c r="P420" s="217"/>
      <c r="Q420" s="217"/>
      <c r="R420" s="217"/>
      <c r="S420" s="217"/>
      <c r="T420" s="218"/>
      <c r="AT420" s="219" t="s">
        <v>176</v>
      </c>
      <c r="AU420" s="219" t="s">
        <v>84</v>
      </c>
      <c r="AV420" s="13" t="s">
        <v>84</v>
      </c>
      <c r="AW420" s="13" t="s">
        <v>32</v>
      </c>
      <c r="AX420" s="13" t="s">
        <v>76</v>
      </c>
      <c r="AY420" s="219" t="s">
        <v>164</v>
      </c>
    </row>
    <row r="421" spans="1:65" s="13" customFormat="1" ht="11.25">
      <c r="B421" s="209"/>
      <c r="C421" s="210"/>
      <c r="D421" s="204" t="s">
        <v>176</v>
      </c>
      <c r="E421" s="211" t="s">
        <v>1</v>
      </c>
      <c r="F421" s="212" t="s">
        <v>597</v>
      </c>
      <c r="G421" s="210"/>
      <c r="H421" s="213">
        <v>3.9</v>
      </c>
      <c r="I421" s="214"/>
      <c r="J421" s="210"/>
      <c r="K421" s="210"/>
      <c r="L421" s="215"/>
      <c r="M421" s="216"/>
      <c r="N421" s="217"/>
      <c r="O421" s="217"/>
      <c r="P421" s="217"/>
      <c r="Q421" s="217"/>
      <c r="R421" s="217"/>
      <c r="S421" s="217"/>
      <c r="T421" s="218"/>
      <c r="AT421" s="219" t="s">
        <v>176</v>
      </c>
      <c r="AU421" s="219" t="s">
        <v>84</v>
      </c>
      <c r="AV421" s="13" t="s">
        <v>84</v>
      </c>
      <c r="AW421" s="13" t="s">
        <v>32</v>
      </c>
      <c r="AX421" s="13" t="s">
        <v>76</v>
      </c>
      <c r="AY421" s="219" t="s">
        <v>164</v>
      </c>
    </row>
    <row r="422" spans="1:65" s="14" customFormat="1" ht="11.25">
      <c r="B422" s="220"/>
      <c r="C422" s="221"/>
      <c r="D422" s="204" t="s">
        <v>176</v>
      </c>
      <c r="E422" s="222" t="s">
        <v>1</v>
      </c>
      <c r="F422" s="223" t="s">
        <v>598</v>
      </c>
      <c r="G422" s="221"/>
      <c r="H422" s="224">
        <v>87.8</v>
      </c>
      <c r="I422" s="225"/>
      <c r="J422" s="221"/>
      <c r="K422" s="221"/>
      <c r="L422" s="226"/>
      <c r="M422" s="227"/>
      <c r="N422" s="228"/>
      <c r="O422" s="228"/>
      <c r="P422" s="228"/>
      <c r="Q422" s="228"/>
      <c r="R422" s="228"/>
      <c r="S422" s="228"/>
      <c r="T422" s="229"/>
      <c r="AT422" s="230" t="s">
        <v>176</v>
      </c>
      <c r="AU422" s="230" t="s">
        <v>84</v>
      </c>
      <c r="AV422" s="14" t="s">
        <v>172</v>
      </c>
      <c r="AW422" s="14" t="s">
        <v>32</v>
      </c>
      <c r="AX422" s="14" t="s">
        <v>82</v>
      </c>
      <c r="AY422" s="230" t="s">
        <v>164</v>
      </c>
    </row>
    <row r="423" spans="1:65" s="2" customFormat="1" ht="24.2" customHeight="1">
      <c r="A423" s="34"/>
      <c r="B423" s="35"/>
      <c r="C423" s="191" t="s">
        <v>599</v>
      </c>
      <c r="D423" s="191" t="s">
        <v>167</v>
      </c>
      <c r="E423" s="192" t="s">
        <v>600</v>
      </c>
      <c r="F423" s="193" t="s">
        <v>601</v>
      </c>
      <c r="G423" s="194" t="s">
        <v>258</v>
      </c>
      <c r="H423" s="195">
        <v>87.8</v>
      </c>
      <c r="I423" s="196"/>
      <c r="J423" s="197">
        <f>ROUND(I423*H423,2)</f>
        <v>0</v>
      </c>
      <c r="K423" s="193" t="s">
        <v>171</v>
      </c>
      <c r="L423" s="39"/>
      <c r="M423" s="198" t="s">
        <v>1</v>
      </c>
      <c r="N423" s="199" t="s">
        <v>42</v>
      </c>
      <c r="O423" s="71"/>
      <c r="P423" s="200">
        <f>O423*H423</f>
        <v>0</v>
      </c>
      <c r="Q423" s="200">
        <v>7.9000000000000008E-3</v>
      </c>
      <c r="R423" s="200">
        <f>Q423*H423</f>
        <v>0.69362000000000001</v>
      </c>
      <c r="S423" s="200">
        <v>0</v>
      </c>
      <c r="T423" s="201">
        <f>S423*H423</f>
        <v>0</v>
      </c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R423" s="202" t="s">
        <v>172</v>
      </c>
      <c r="AT423" s="202" t="s">
        <v>167</v>
      </c>
      <c r="AU423" s="202" t="s">
        <v>84</v>
      </c>
      <c r="AY423" s="17" t="s">
        <v>164</v>
      </c>
      <c r="BE423" s="203">
        <f>IF(N423="základní",J423,0)</f>
        <v>0</v>
      </c>
      <c r="BF423" s="203">
        <f>IF(N423="snížená",J423,0)</f>
        <v>0</v>
      </c>
      <c r="BG423" s="203">
        <f>IF(N423="zákl. přenesená",J423,0)</f>
        <v>0</v>
      </c>
      <c r="BH423" s="203">
        <f>IF(N423="sníž. přenesená",J423,0)</f>
        <v>0</v>
      </c>
      <c r="BI423" s="203">
        <f>IF(N423="nulová",J423,0)</f>
        <v>0</v>
      </c>
      <c r="BJ423" s="17" t="s">
        <v>84</v>
      </c>
      <c r="BK423" s="203">
        <f>ROUND(I423*H423,2)</f>
        <v>0</v>
      </c>
      <c r="BL423" s="17" t="s">
        <v>172</v>
      </c>
      <c r="BM423" s="202" t="s">
        <v>602</v>
      </c>
    </row>
    <row r="424" spans="1:65" s="2" customFormat="1" ht="29.25">
      <c r="A424" s="34"/>
      <c r="B424" s="35"/>
      <c r="C424" s="36"/>
      <c r="D424" s="204" t="s">
        <v>174</v>
      </c>
      <c r="E424" s="36"/>
      <c r="F424" s="205" t="s">
        <v>603</v>
      </c>
      <c r="G424" s="36"/>
      <c r="H424" s="36"/>
      <c r="I424" s="206"/>
      <c r="J424" s="36"/>
      <c r="K424" s="36"/>
      <c r="L424" s="39"/>
      <c r="M424" s="207"/>
      <c r="N424" s="208"/>
      <c r="O424" s="71"/>
      <c r="P424" s="71"/>
      <c r="Q424" s="71"/>
      <c r="R424" s="71"/>
      <c r="S424" s="71"/>
      <c r="T424" s="72"/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T424" s="17" t="s">
        <v>174</v>
      </c>
      <c r="AU424" s="17" t="s">
        <v>84</v>
      </c>
    </row>
    <row r="425" spans="1:65" s="13" customFormat="1" ht="11.25">
      <c r="B425" s="209"/>
      <c r="C425" s="210"/>
      <c r="D425" s="204" t="s">
        <v>176</v>
      </c>
      <c r="E425" s="211" t="s">
        <v>1</v>
      </c>
      <c r="F425" s="212" t="s">
        <v>589</v>
      </c>
      <c r="G425" s="210"/>
      <c r="H425" s="213">
        <v>8.1999999999999993</v>
      </c>
      <c r="I425" s="214"/>
      <c r="J425" s="210"/>
      <c r="K425" s="210"/>
      <c r="L425" s="215"/>
      <c r="M425" s="216"/>
      <c r="N425" s="217"/>
      <c r="O425" s="217"/>
      <c r="P425" s="217"/>
      <c r="Q425" s="217"/>
      <c r="R425" s="217"/>
      <c r="S425" s="217"/>
      <c r="T425" s="218"/>
      <c r="AT425" s="219" t="s">
        <v>176</v>
      </c>
      <c r="AU425" s="219" t="s">
        <v>84</v>
      </c>
      <c r="AV425" s="13" t="s">
        <v>84</v>
      </c>
      <c r="AW425" s="13" t="s">
        <v>32</v>
      </c>
      <c r="AX425" s="13" t="s">
        <v>76</v>
      </c>
      <c r="AY425" s="219" t="s">
        <v>164</v>
      </c>
    </row>
    <row r="426" spans="1:65" s="13" customFormat="1" ht="11.25">
      <c r="B426" s="209"/>
      <c r="C426" s="210"/>
      <c r="D426" s="204" t="s">
        <v>176</v>
      </c>
      <c r="E426" s="211" t="s">
        <v>1</v>
      </c>
      <c r="F426" s="212" t="s">
        <v>590</v>
      </c>
      <c r="G426" s="210"/>
      <c r="H426" s="213">
        <v>5.7</v>
      </c>
      <c r="I426" s="214"/>
      <c r="J426" s="210"/>
      <c r="K426" s="210"/>
      <c r="L426" s="215"/>
      <c r="M426" s="216"/>
      <c r="N426" s="217"/>
      <c r="O426" s="217"/>
      <c r="P426" s="217"/>
      <c r="Q426" s="217"/>
      <c r="R426" s="217"/>
      <c r="S426" s="217"/>
      <c r="T426" s="218"/>
      <c r="AT426" s="219" t="s">
        <v>176</v>
      </c>
      <c r="AU426" s="219" t="s">
        <v>84</v>
      </c>
      <c r="AV426" s="13" t="s">
        <v>84</v>
      </c>
      <c r="AW426" s="13" t="s">
        <v>32</v>
      </c>
      <c r="AX426" s="13" t="s">
        <v>76</v>
      </c>
      <c r="AY426" s="219" t="s">
        <v>164</v>
      </c>
    </row>
    <row r="427" spans="1:65" s="13" customFormat="1" ht="11.25">
      <c r="B427" s="209"/>
      <c r="C427" s="210"/>
      <c r="D427" s="204" t="s">
        <v>176</v>
      </c>
      <c r="E427" s="211" t="s">
        <v>1</v>
      </c>
      <c r="F427" s="212" t="s">
        <v>591</v>
      </c>
      <c r="G427" s="210"/>
      <c r="H427" s="213">
        <v>16.100000000000001</v>
      </c>
      <c r="I427" s="214"/>
      <c r="J427" s="210"/>
      <c r="K427" s="210"/>
      <c r="L427" s="215"/>
      <c r="M427" s="216"/>
      <c r="N427" s="217"/>
      <c r="O427" s="217"/>
      <c r="P427" s="217"/>
      <c r="Q427" s="217"/>
      <c r="R427" s="217"/>
      <c r="S427" s="217"/>
      <c r="T427" s="218"/>
      <c r="AT427" s="219" t="s">
        <v>176</v>
      </c>
      <c r="AU427" s="219" t="s">
        <v>84</v>
      </c>
      <c r="AV427" s="13" t="s">
        <v>84</v>
      </c>
      <c r="AW427" s="13" t="s">
        <v>32</v>
      </c>
      <c r="AX427" s="13" t="s">
        <v>76</v>
      </c>
      <c r="AY427" s="219" t="s">
        <v>164</v>
      </c>
    </row>
    <row r="428" spans="1:65" s="13" customFormat="1" ht="11.25">
      <c r="B428" s="209"/>
      <c r="C428" s="210"/>
      <c r="D428" s="204" t="s">
        <v>176</v>
      </c>
      <c r="E428" s="211" t="s">
        <v>1</v>
      </c>
      <c r="F428" s="212" t="s">
        <v>592</v>
      </c>
      <c r="G428" s="210"/>
      <c r="H428" s="213">
        <v>21.5</v>
      </c>
      <c r="I428" s="214"/>
      <c r="J428" s="210"/>
      <c r="K428" s="210"/>
      <c r="L428" s="215"/>
      <c r="M428" s="216"/>
      <c r="N428" s="217"/>
      <c r="O428" s="217"/>
      <c r="P428" s="217"/>
      <c r="Q428" s="217"/>
      <c r="R428" s="217"/>
      <c r="S428" s="217"/>
      <c r="T428" s="218"/>
      <c r="AT428" s="219" t="s">
        <v>176</v>
      </c>
      <c r="AU428" s="219" t="s">
        <v>84</v>
      </c>
      <c r="AV428" s="13" t="s">
        <v>84</v>
      </c>
      <c r="AW428" s="13" t="s">
        <v>32</v>
      </c>
      <c r="AX428" s="13" t="s">
        <v>76</v>
      </c>
      <c r="AY428" s="219" t="s">
        <v>164</v>
      </c>
    </row>
    <row r="429" spans="1:65" s="13" customFormat="1" ht="11.25">
      <c r="B429" s="209"/>
      <c r="C429" s="210"/>
      <c r="D429" s="204" t="s">
        <v>176</v>
      </c>
      <c r="E429" s="211" t="s">
        <v>1</v>
      </c>
      <c r="F429" s="212" t="s">
        <v>593</v>
      </c>
      <c r="G429" s="210"/>
      <c r="H429" s="213">
        <v>13.9</v>
      </c>
      <c r="I429" s="214"/>
      <c r="J429" s="210"/>
      <c r="K429" s="210"/>
      <c r="L429" s="215"/>
      <c r="M429" s="216"/>
      <c r="N429" s="217"/>
      <c r="O429" s="217"/>
      <c r="P429" s="217"/>
      <c r="Q429" s="217"/>
      <c r="R429" s="217"/>
      <c r="S429" s="217"/>
      <c r="T429" s="218"/>
      <c r="AT429" s="219" t="s">
        <v>176</v>
      </c>
      <c r="AU429" s="219" t="s">
        <v>84</v>
      </c>
      <c r="AV429" s="13" t="s">
        <v>84</v>
      </c>
      <c r="AW429" s="13" t="s">
        <v>32</v>
      </c>
      <c r="AX429" s="13" t="s">
        <v>76</v>
      </c>
      <c r="AY429" s="219" t="s">
        <v>164</v>
      </c>
    </row>
    <row r="430" spans="1:65" s="13" customFormat="1" ht="11.25">
      <c r="B430" s="209"/>
      <c r="C430" s="210"/>
      <c r="D430" s="204" t="s">
        <v>176</v>
      </c>
      <c r="E430" s="211" t="s">
        <v>1</v>
      </c>
      <c r="F430" s="212" t="s">
        <v>594</v>
      </c>
      <c r="G430" s="210"/>
      <c r="H430" s="213">
        <v>6.5</v>
      </c>
      <c r="I430" s="214"/>
      <c r="J430" s="210"/>
      <c r="K430" s="210"/>
      <c r="L430" s="215"/>
      <c r="M430" s="216"/>
      <c r="N430" s="217"/>
      <c r="O430" s="217"/>
      <c r="P430" s="217"/>
      <c r="Q430" s="217"/>
      <c r="R430" s="217"/>
      <c r="S430" s="217"/>
      <c r="T430" s="218"/>
      <c r="AT430" s="219" t="s">
        <v>176</v>
      </c>
      <c r="AU430" s="219" t="s">
        <v>84</v>
      </c>
      <c r="AV430" s="13" t="s">
        <v>84</v>
      </c>
      <c r="AW430" s="13" t="s">
        <v>32</v>
      </c>
      <c r="AX430" s="13" t="s">
        <v>76</v>
      </c>
      <c r="AY430" s="219" t="s">
        <v>164</v>
      </c>
    </row>
    <row r="431" spans="1:65" s="13" customFormat="1" ht="11.25">
      <c r="B431" s="209"/>
      <c r="C431" s="210"/>
      <c r="D431" s="204" t="s">
        <v>176</v>
      </c>
      <c r="E431" s="211" t="s">
        <v>1</v>
      </c>
      <c r="F431" s="212" t="s">
        <v>595</v>
      </c>
      <c r="G431" s="210"/>
      <c r="H431" s="213">
        <v>6.4</v>
      </c>
      <c r="I431" s="214"/>
      <c r="J431" s="210"/>
      <c r="K431" s="210"/>
      <c r="L431" s="215"/>
      <c r="M431" s="216"/>
      <c r="N431" s="217"/>
      <c r="O431" s="217"/>
      <c r="P431" s="217"/>
      <c r="Q431" s="217"/>
      <c r="R431" s="217"/>
      <c r="S431" s="217"/>
      <c r="T431" s="218"/>
      <c r="AT431" s="219" t="s">
        <v>176</v>
      </c>
      <c r="AU431" s="219" t="s">
        <v>84</v>
      </c>
      <c r="AV431" s="13" t="s">
        <v>84</v>
      </c>
      <c r="AW431" s="13" t="s">
        <v>32</v>
      </c>
      <c r="AX431" s="13" t="s">
        <v>76</v>
      </c>
      <c r="AY431" s="219" t="s">
        <v>164</v>
      </c>
    </row>
    <row r="432" spans="1:65" s="13" customFormat="1" ht="11.25">
      <c r="B432" s="209"/>
      <c r="C432" s="210"/>
      <c r="D432" s="204" t="s">
        <v>176</v>
      </c>
      <c r="E432" s="211" t="s">
        <v>1</v>
      </c>
      <c r="F432" s="212" t="s">
        <v>596</v>
      </c>
      <c r="G432" s="210"/>
      <c r="H432" s="213">
        <v>5.6</v>
      </c>
      <c r="I432" s="214"/>
      <c r="J432" s="210"/>
      <c r="K432" s="210"/>
      <c r="L432" s="215"/>
      <c r="M432" s="216"/>
      <c r="N432" s="217"/>
      <c r="O432" s="217"/>
      <c r="P432" s="217"/>
      <c r="Q432" s="217"/>
      <c r="R432" s="217"/>
      <c r="S432" s="217"/>
      <c r="T432" s="218"/>
      <c r="AT432" s="219" t="s">
        <v>176</v>
      </c>
      <c r="AU432" s="219" t="s">
        <v>84</v>
      </c>
      <c r="AV432" s="13" t="s">
        <v>84</v>
      </c>
      <c r="AW432" s="13" t="s">
        <v>32</v>
      </c>
      <c r="AX432" s="13" t="s">
        <v>76</v>
      </c>
      <c r="AY432" s="219" t="s">
        <v>164</v>
      </c>
    </row>
    <row r="433" spans="1:65" s="13" customFormat="1" ht="11.25">
      <c r="B433" s="209"/>
      <c r="C433" s="210"/>
      <c r="D433" s="204" t="s">
        <v>176</v>
      </c>
      <c r="E433" s="211" t="s">
        <v>1</v>
      </c>
      <c r="F433" s="212" t="s">
        <v>597</v>
      </c>
      <c r="G433" s="210"/>
      <c r="H433" s="213">
        <v>3.9</v>
      </c>
      <c r="I433" s="214"/>
      <c r="J433" s="210"/>
      <c r="K433" s="210"/>
      <c r="L433" s="215"/>
      <c r="M433" s="216"/>
      <c r="N433" s="217"/>
      <c r="O433" s="217"/>
      <c r="P433" s="217"/>
      <c r="Q433" s="217"/>
      <c r="R433" s="217"/>
      <c r="S433" s="217"/>
      <c r="T433" s="218"/>
      <c r="AT433" s="219" t="s">
        <v>176</v>
      </c>
      <c r="AU433" s="219" t="s">
        <v>84</v>
      </c>
      <c r="AV433" s="13" t="s">
        <v>84</v>
      </c>
      <c r="AW433" s="13" t="s">
        <v>32</v>
      </c>
      <c r="AX433" s="13" t="s">
        <v>76</v>
      </c>
      <c r="AY433" s="219" t="s">
        <v>164</v>
      </c>
    </row>
    <row r="434" spans="1:65" s="14" customFormat="1" ht="11.25">
      <c r="B434" s="220"/>
      <c r="C434" s="221"/>
      <c r="D434" s="204" t="s">
        <v>176</v>
      </c>
      <c r="E434" s="222" t="s">
        <v>1</v>
      </c>
      <c r="F434" s="223" t="s">
        <v>598</v>
      </c>
      <c r="G434" s="221"/>
      <c r="H434" s="224">
        <v>87.8</v>
      </c>
      <c r="I434" s="225"/>
      <c r="J434" s="221"/>
      <c r="K434" s="221"/>
      <c r="L434" s="226"/>
      <c r="M434" s="227"/>
      <c r="N434" s="228"/>
      <c r="O434" s="228"/>
      <c r="P434" s="228"/>
      <c r="Q434" s="228"/>
      <c r="R434" s="228"/>
      <c r="S434" s="228"/>
      <c r="T434" s="229"/>
      <c r="AT434" s="230" t="s">
        <v>176</v>
      </c>
      <c r="AU434" s="230" t="s">
        <v>84</v>
      </c>
      <c r="AV434" s="14" t="s">
        <v>172</v>
      </c>
      <c r="AW434" s="14" t="s">
        <v>32</v>
      </c>
      <c r="AX434" s="14" t="s">
        <v>82</v>
      </c>
      <c r="AY434" s="230" t="s">
        <v>164</v>
      </c>
    </row>
    <row r="435" spans="1:65" s="2" customFormat="1" ht="24.2" customHeight="1">
      <c r="A435" s="34"/>
      <c r="B435" s="35"/>
      <c r="C435" s="191" t="s">
        <v>604</v>
      </c>
      <c r="D435" s="191" t="s">
        <v>167</v>
      </c>
      <c r="E435" s="192" t="s">
        <v>605</v>
      </c>
      <c r="F435" s="193" t="s">
        <v>606</v>
      </c>
      <c r="G435" s="194" t="s">
        <v>258</v>
      </c>
      <c r="H435" s="195">
        <v>78.715000000000003</v>
      </c>
      <c r="I435" s="196"/>
      <c r="J435" s="197">
        <f>ROUND(I435*H435,2)</f>
        <v>0</v>
      </c>
      <c r="K435" s="193" t="s">
        <v>171</v>
      </c>
      <c r="L435" s="39"/>
      <c r="M435" s="198" t="s">
        <v>1</v>
      </c>
      <c r="N435" s="199" t="s">
        <v>42</v>
      </c>
      <c r="O435" s="71"/>
      <c r="P435" s="200">
        <f>O435*H435</f>
        <v>0</v>
      </c>
      <c r="Q435" s="200">
        <v>7.9000000000000008E-3</v>
      </c>
      <c r="R435" s="200">
        <f>Q435*H435</f>
        <v>0.62184850000000014</v>
      </c>
      <c r="S435" s="200">
        <v>0</v>
      </c>
      <c r="T435" s="201">
        <f>S435*H435</f>
        <v>0</v>
      </c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R435" s="202" t="s">
        <v>172</v>
      </c>
      <c r="AT435" s="202" t="s">
        <v>167</v>
      </c>
      <c r="AU435" s="202" t="s">
        <v>84</v>
      </c>
      <c r="AY435" s="17" t="s">
        <v>164</v>
      </c>
      <c r="BE435" s="203">
        <f>IF(N435="základní",J435,0)</f>
        <v>0</v>
      </c>
      <c r="BF435" s="203">
        <f>IF(N435="snížená",J435,0)</f>
        <v>0</v>
      </c>
      <c r="BG435" s="203">
        <f>IF(N435="zákl. přenesená",J435,0)</f>
        <v>0</v>
      </c>
      <c r="BH435" s="203">
        <f>IF(N435="sníž. přenesená",J435,0)</f>
        <v>0</v>
      </c>
      <c r="BI435" s="203">
        <f>IF(N435="nulová",J435,0)</f>
        <v>0</v>
      </c>
      <c r="BJ435" s="17" t="s">
        <v>84</v>
      </c>
      <c r="BK435" s="203">
        <f>ROUND(I435*H435,2)</f>
        <v>0</v>
      </c>
      <c r="BL435" s="17" t="s">
        <v>172</v>
      </c>
      <c r="BM435" s="202" t="s">
        <v>607</v>
      </c>
    </row>
    <row r="436" spans="1:65" s="2" customFormat="1" ht="29.25">
      <c r="A436" s="34"/>
      <c r="B436" s="35"/>
      <c r="C436" s="36"/>
      <c r="D436" s="204" t="s">
        <v>174</v>
      </c>
      <c r="E436" s="36"/>
      <c r="F436" s="205" t="s">
        <v>608</v>
      </c>
      <c r="G436" s="36"/>
      <c r="H436" s="36"/>
      <c r="I436" s="206"/>
      <c r="J436" s="36"/>
      <c r="K436" s="36"/>
      <c r="L436" s="39"/>
      <c r="M436" s="207"/>
      <c r="N436" s="208"/>
      <c r="O436" s="71"/>
      <c r="P436" s="71"/>
      <c r="Q436" s="71"/>
      <c r="R436" s="71"/>
      <c r="S436" s="71"/>
      <c r="T436" s="72"/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T436" s="17" t="s">
        <v>174</v>
      </c>
      <c r="AU436" s="17" t="s">
        <v>84</v>
      </c>
    </row>
    <row r="437" spans="1:65" s="13" customFormat="1" ht="22.5">
      <c r="B437" s="209"/>
      <c r="C437" s="210"/>
      <c r="D437" s="204" t="s">
        <v>176</v>
      </c>
      <c r="E437" s="211" t="s">
        <v>1</v>
      </c>
      <c r="F437" s="212" t="s">
        <v>582</v>
      </c>
      <c r="G437" s="210"/>
      <c r="H437" s="213">
        <v>57.581000000000003</v>
      </c>
      <c r="I437" s="214"/>
      <c r="J437" s="210"/>
      <c r="K437" s="210"/>
      <c r="L437" s="215"/>
      <c r="M437" s="216"/>
      <c r="N437" s="217"/>
      <c r="O437" s="217"/>
      <c r="P437" s="217"/>
      <c r="Q437" s="217"/>
      <c r="R437" s="217"/>
      <c r="S437" s="217"/>
      <c r="T437" s="218"/>
      <c r="AT437" s="219" t="s">
        <v>176</v>
      </c>
      <c r="AU437" s="219" t="s">
        <v>84</v>
      </c>
      <c r="AV437" s="13" t="s">
        <v>84</v>
      </c>
      <c r="AW437" s="13" t="s">
        <v>32</v>
      </c>
      <c r="AX437" s="13" t="s">
        <v>76</v>
      </c>
      <c r="AY437" s="219" t="s">
        <v>164</v>
      </c>
    </row>
    <row r="438" spans="1:65" s="13" customFormat="1" ht="22.5">
      <c r="B438" s="209"/>
      <c r="C438" s="210"/>
      <c r="D438" s="204" t="s">
        <v>176</v>
      </c>
      <c r="E438" s="211" t="s">
        <v>1</v>
      </c>
      <c r="F438" s="212" t="s">
        <v>583</v>
      </c>
      <c r="G438" s="210"/>
      <c r="H438" s="213">
        <v>21.134</v>
      </c>
      <c r="I438" s="214"/>
      <c r="J438" s="210"/>
      <c r="K438" s="210"/>
      <c r="L438" s="215"/>
      <c r="M438" s="216"/>
      <c r="N438" s="217"/>
      <c r="O438" s="217"/>
      <c r="P438" s="217"/>
      <c r="Q438" s="217"/>
      <c r="R438" s="217"/>
      <c r="S438" s="217"/>
      <c r="T438" s="218"/>
      <c r="AT438" s="219" t="s">
        <v>176</v>
      </c>
      <c r="AU438" s="219" t="s">
        <v>84</v>
      </c>
      <c r="AV438" s="13" t="s">
        <v>84</v>
      </c>
      <c r="AW438" s="13" t="s">
        <v>32</v>
      </c>
      <c r="AX438" s="13" t="s">
        <v>76</v>
      </c>
      <c r="AY438" s="219" t="s">
        <v>164</v>
      </c>
    </row>
    <row r="439" spans="1:65" s="14" customFormat="1" ht="11.25">
      <c r="B439" s="220"/>
      <c r="C439" s="221"/>
      <c r="D439" s="204" t="s">
        <v>176</v>
      </c>
      <c r="E439" s="222" t="s">
        <v>1</v>
      </c>
      <c r="F439" s="223" t="s">
        <v>185</v>
      </c>
      <c r="G439" s="221"/>
      <c r="H439" s="224">
        <v>78.715000000000003</v>
      </c>
      <c r="I439" s="225"/>
      <c r="J439" s="221"/>
      <c r="K439" s="221"/>
      <c r="L439" s="226"/>
      <c r="M439" s="227"/>
      <c r="N439" s="228"/>
      <c r="O439" s="228"/>
      <c r="P439" s="228"/>
      <c r="Q439" s="228"/>
      <c r="R439" s="228"/>
      <c r="S439" s="228"/>
      <c r="T439" s="229"/>
      <c r="AT439" s="230" t="s">
        <v>176</v>
      </c>
      <c r="AU439" s="230" t="s">
        <v>84</v>
      </c>
      <c r="AV439" s="14" t="s">
        <v>172</v>
      </c>
      <c r="AW439" s="14" t="s">
        <v>32</v>
      </c>
      <c r="AX439" s="14" t="s">
        <v>82</v>
      </c>
      <c r="AY439" s="230" t="s">
        <v>164</v>
      </c>
    </row>
    <row r="440" spans="1:65" s="2" customFormat="1" ht="14.45" customHeight="1">
      <c r="A440" s="34"/>
      <c r="B440" s="35"/>
      <c r="C440" s="191" t="s">
        <v>609</v>
      </c>
      <c r="D440" s="191" t="s">
        <v>167</v>
      </c>
      <c r="E440" s="192" t="s">
        <v>610</v>
      </c>
      <c r="F440" s="193" t="s">
        <v>611</v>
      </c>
      <c r="G440" s="194" t="s">
        <v>258</v>
      </c>
      <c r="H440" s="195">
        <v>7.5919999999999996</v>
      </c>
      <c r="I440" s="196"/>
      <c r="J440" s="197">
        <f>ROUND(I440*H440,2)</f>
        <v>0</v>
      </c>
      <c r="K440" s="193" t="s">
        <v>171</v>
      </c>
      <c r="L440" s="39"/>
      <c r="M440" s="198" t="s">
        <v>1</v>
      </c>
      <c r="N440" s="199" t="s">
        <v>42</v>
      </c>
      <c r="O440" s="71"/>
      <c r="P440" s="200">
        <f>O440*H440</f>
        <v>0</v>
      </c>
      <c r="Q440" s="200">
        <v>0.04</v>
      </c>
      <c r="R440" s="200">
        <f>Q440*H440</f>
        <v>0.30368000000000001</v>
      </c>
      <c r="S440" s="200">
        <v>0</v>
      </c>
      <c r="T440" s="201">
        <f>S440*H440</f>
        <v>0</v>
      </c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R440" s="202" t="s">
        <v>172</v>
      </c>
      <c r="AT440" s="202" t="s">
        <v>167</v>
      </c>
      <c r="AU440" s="202" t="s">
        <v>84</v>
      </c>
      <c r="AY440" s="17" t="s">
        <v>164</v>
      </c>
      <c r="BE440" s="203">
        <f>IF(N440="základní",J440,0)</f>
        <v>0</v>
      </c>
      <c r="BF440" s="203">
        <f>IF(N440="snížená",J440,0)</f>
        <v>0</v>
      </c>
      <c r="BG440" s="203">
        <f>IF(N440="zákl. přenesená",J440,0)</f>
        <v>0</v>
      </c>
      <c r="BH440" s="203">
        <f>IF(N440="sníž. přenesená",J440,0)</f>
        <v>0</v>
      </c>
      <c r="BI440" s="203">
        <f>IF(N440="nulová",J440,0)</f>
        <v>0</v>
      </c>
      <c r="BJ440" s="17" t="s">
        <v>84</v>
      </c>
      <c r="BK440" s="203">
        <f>ROUND(I440*H440,2)</f>
        <v>0</v>
      </c>
      <c r="BL440" s="17" t="s">
        <v>172</v>
      </c>
      <c r="BM440" s="202" t="s">
        <v>612</v>
      </c>
    </row>
    <row r="441" spans="1:65" s="2" customFormat="1" ht="11.25">
      <c r="A441" s="34"/>
      <c r="B441" s="35"/>
      <c r="C441" s="36"/>
      <c r="D441" s="204" t="s">
        <v>174</v>
      </c>
      <c r="E441" s="36"/>
      <c r="F441" s="205" t="s">
        <v>613</v>
      </c>
      <c r="G441" s="36"/>
      <c r="H441" s="36"/>
      <c r="I441" s="206"/>
      <c r="J441" s="36"/>
      <c r="K441" s="36"/>
      <c r="L441" s="39"/>
      <c r="M441" s="207"/>
      <c r="N441" s="208"/>
      <c r="O441" s="71"/>
      <c r="P441" s="71"/>
      <c r="Q441" s="71"/>
      <c r="R441" s="71"/>
      <c r="S441" s="71"/>
      <c r="T441" s="72"/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T441" s="17" t="s">
        <v>174</v>
      </c>
      <c r="AU441" s="17" t="s">
        <v>84</v>
      </c>
    </row>
    <row r="442" spans="1:65" s="13" customFormat="1" ht="22.5">
      <c r="B442" s="209"/>
      <c r="C442" s="210"/>
      <c r="D442" s="204" t="s">
        <v>176</v>
      </c>
      <c r="E442" s="211" t="s">
        <v>1</v>
      </c>
      <c r="F442" s="212" t="s">
        <v>614</v>
      </c>
      <c r="G442" s="210"/>
      <c r="H442" s="213">
        <v>12.8</v>
      </c>
      <c r="I442" s="214"/>
      <c r="J442" s="210"/>
      <c r="K442" s="210"/>
      <c r="L442" s="215"/>
      <c r="M442" s="216"/>
      <c r="N442" s="217"/>
      <c r="O442" s="217"/>
      <c r="P442" s="217"/>
      <c r="Q442" s="217"/>
      <c r="R442" s="217"/>
      <c r="S442" s="217"/>
      <c r="T442" s="218"/>
      <c r="AT442" s="219" t="s">
        <v>176</v>
      </c>
      <c r="AU442" s="219" t="s">
        <v>84</v>
      </c>
      <c r="AV442" s="13" t="s">
        <v>84</v>
      </c>
      <c r="AW442" s="13" t="s">
        <v>32</v>
      </c>
      <c r="AX442" s="13" t="s">
        <v>76</v>
      </c>
      <c r="AY442" s="219" t="s">
        <v>164</v>
      </c>
    </row>
    <row r="443" spans="1:65" s="13" customFormat="1" ht="22.5">
      <c r="B443" s="209"/>
      <c r="C443" s="210"/>
      <c r="D443" s="204" t="s">
        <v>176</v>
      </c>
      <c r="E443" s="211" t="s">
        <v>1</v>
      </c>
      <c r="F443" s="212" t="s">
        <v>615</v>
      </c>
      <c r="G443" s="210"/>
      <c r="H443" s="213">
        <v>7.3</v>
      </c>
      <c r="I443" s="214"/>
      <c r="J443" s="210"/>
      <c r="K443" s="210"/>
      <c r="L443" s="215"/>
      <c r="M443" s="216"/>
      <c r="N443" s="217"/>
      <c r="O443" s="217"/>
      <c r="P443" s="217"/>
      <c r="Q443" s="217"/>
      <c r="R443" s="217"/>
      <c r="S443" s="217"/>
      <c r="T443" s="218"/>
      <c r="AT443" s="219" t="s">
        <v>176</v>
      </c>
      <c r="AU443" s="219" t="s">
        <v>84</v>
      </c>
      <c r="AV443" s="13" t="s">
        <v>84</v>
      </c>
      <c r="AW443" s="13" t="s">
        <v>32</v>
      </c>
      <c r="AX443" s="13" t="s">
        <v>76</v>
      </c>
      <c r="AY443" s="219" t="s">
        <v>164</v>
      </c>
    </row>
    <row r="444" spans="1:65" s="13" customFormat="1" ht="11.25">
      <c r="B444" s="209"/>
      <c r="C444" s="210"/>
      <c r="D444" s="204" t="s">
        <v>176</v>
      </c>
      <c r="E444" s="211" t="s">
        <v>1</v>
      </c>
      <c r="F444" s="212" t="s">
        <v>616</v>
      </c>
      <c r="G444" s="210"/>
      <c r="H444" s="213">
        <v>3</v>
      </c>
      <c r="I444" s="214"/>
      <c r="J444" s="210"/>
      <c r="K444" s="210"/>
      <c r="L444" s="215"/>
      <c r="M444" s="216"/>
      <c r="N444" s="217"/>
      <c r="O444" s="217"/>
      <c r="P444" s="217"/>
      <c r="Q444" s="217"/>
      <c r="R444" s="217"/>
      <c r="S444" s="217"/>
      <c r="T444" s="218"/>
      <c r="AT444" s="219" t="s">
        <v>176</v>
      </c>
      <c r="AU444" s="219" t="s">
        <v>84</v>
      </c>
      <c r="AV444" s="13" t="s">
        <v>84</v>
      </c>
      <c r="AW444" s="13" t="s">
        <v>32</v>
      </c>
      <c r="AX444" s="13" t="s">
        <v>76</v>
      </c>
      <c r="AY444" s="219" t="s">
        <v>164</v>
      </c>
    </row>
    <row r="445" spans="1:65" s="13" customFormat="1" ht="22.5">
      <c r="B445" s="209"/>
      <c r="C445" s="210"/>
      <c r="D445" s="204" t="s">
        <v>176</v>
      </c>
      <c r="E445" s="211" t="s">
        <v>1</v>
      </c>
      <c r="F445" s="212" t="s">
        <v>617</v>
      </c>
      <c r="G445" s="210"/>
      <c r="H445" s="213">
        <v>7.95</v>
      </c>
      <c r="I445" s="214"/>
      <c r="J445" s="210"/>
      <c r="K445" s="210"/>
      <c r="L445" s="215"/>
      <c r="M445" s="216"/>
      <c r="N445" s="217"/>
      <c r="O445" s="217"/>
      <c r="P445" s="217"/>
      <c r="Q445" s="217"/>
      <c r="R445" s="217"/>
      <c r="S445" s="217"/>
      <c r="T445" s="218"/>
      <c r="AT445" s="219" t="s">
        <v>176</v>
      </c>
      <c r="AU445" s="219" t="s">
        <v>84</v>
      </c>
      <c r="AV445" s="13" t="s">
        <v>84</v>
      </c>
      <c r="AW445" s="13" t="s">
        <v>32</v>
      </c>
      <c r="AX445" s="13" t="s">
        <v>76</v>
      </c>
      <c r="AY445" s="219" t="s">
        <v>164</v>
      </c>
    </row>
    <row r="446" spans="1:65" s="13" customFormat="1" ht="22.5">
      <c r="B446" s="209"/>
      <c r="C446" s="210"/>
      <c r="D446" s="204" t="s">
        <v>176</v>
      </c>
      <c r="E446" s="211" t="s">
        <v>1</v>
      </c>
      <c r="F446" s="212" t="s">
        <v>618</v>
      </c>
      <c r="G446" s="210"/>
      <c r="H446" s="213">
        <v>7.4850000000000003</v>
      </c>
      <c r="I446" s="214"/>
      <c r="J446" s="210"/>
      <c r="K446" s="210"/>
      <c r="L446" s="215"/>
      <c r="M446" s="216"/>
      <c r="N446" s="217"/>
      <c r="O446" s="217"/>
      <c r="P446" s="217"/>
      <c r="Q446" s="217"/>
      <c r="R446" s="217"/>
      <c r="S446" s="217"/>
      <c r="T446" s="218"/>
      <c r="AT446" s="219" t="s">
        <v>176</v>
      </c>
      <c r="AU446" s="219" t="s">
        <v>84</v>
      </c>
      <c r="AV446" s="13" t="s">
        <v>84</v>
      </c>
      <c r="AW446" s="13" t="s">
        <v>32</v>
      </c>
      <c r="AX446" s="13" t="s">
        <v>76</v>
      </c>
      <c r="AY446" s="219" t="s">
        <v>164</v>
      </c>
    </row>
    <row r="447" spans="1:65" s="13" customFormat="1" ht="33.75">
      <c r="B447" s="209"/>
      <c r="C447" s="210"/>
      <c r="D447" s="204" t="s">
        <v>176</v>
      </c>
      <c r="E447" s="211" t="s">
        <v>1</v>
      </c>
      <c r="F447" s="212" t="s">
        <v>619</v>
      </c>
      <c r="G447" s="210"/>
      <c r="H447" s="213">
        <v>12.074999999999999</v>
      </c>
      <c r="I447" s="214"/>
      <c r="J447" s="210"/>
      <c r="K447" s="210"/>
      <c r="L447" s="215"/>
      <c r="M447" s="216"/>
      <c r="N447" s="217"/>
      <c r="O447" s="217"/>
      <c r="P447" s="217"/>
      <c r="Q447" s="217"/>
      <c r="R447" s="217"/>
      <c r="S447" s="217"/>
      <c r="T447" s="218"/>
      <c r="AT447" s="219" t="s">
        <v>176</v>
      </c>
      <c r="AU447" s="219" t="s">
        <v>84</v>
      </c>
      <c r="AV447" s="13" t="s">
        <v>84</v>
      </c>
      <c r="AW447" s="13" t="s">
        <v>32</v>
      </c>
      <c r="AX447" s="13" t="s">
        <v>76</v>
      </c>
      <c r="AY447" s="219" t="s">
        <v>164</v>
      </c>
    </row>
    <row r="448" spans="1:65" s="14" customFormat="1" ht="11.25">
      <c r="B448" s="220"/>
      <c r="C448" s="221"/>
      <c r="D448" s="204" t="s">
        <v>176</v>
      </c>
      <c r="E448" s="222" t="s">
        <v>1</v>
      </c>
      <c r="F448" s="223" t="s">
        <v>185</v>
      </c>
      <c r="G448" s="221"/>
      <c r="H448" s="224">
        <v>50.61</v>
      </c>
      <c r="I448" s="225"/>
      <c r="J448" s="221"/>
      <c r="K448" s="221"/>
      <c r="L448" s="226"/>
      <c r="M448" s="227"/>
      <c r="N448" s="228"/>
      <c r="O448" s="228"/>
      <c r="P448" s="228"/>
      <c r="Q448" s="228"/>
      <c r="R448" s="228"/>
      <c r="S448" s="228"/>
      <c r="T448" s="229"/>
      <c r="AT448" s="230" t="s">
        <v>176</v>
      </c>
      <c r="AU448" s="230" t="s">
        <v>84</v>
      </c>
      <c r="AV448" s="14" t="s">
        <v>172</v>
      </c>
      <c r="AW448" s="14" t="s">
        <v>32</v>
      </c>
      <c r="AX448" s="14" t="s">
        <v>76</v>
      </c>
      <c r="AY448" s="230" t="s">
        <v>164</v>
      </c>
    </row>
    <row r="449" spans="1:65" s="13" customFormat="1" ht="11.25">
      <c r="B449" s="209"/>
      <c r="C449" s="210"/>
      <c r="D449" s="204" t="s">
        <v>176</v>
      </c>
      <c r="E449" s="211" t="s">
        <v>1</v>
      </c>
      <c r="F449" s="212" t="s">
        <v>620</v>
      </c>
      <c r="G449" s="210"/>
      <c r="H449" s="213">
        <v>7.5919999999999996</v>
      </c>
      <c r="I449" s="214"/>
      <c r="J449" s="210"/>
      <c r="K449" s="210"/>
      <c r="L449" s="215"/>
      <c r="M449" s="216"/>
      <c r="N449" s="217"/>
      <c r="O449" s="217"/>
      <c r="P449" s="217"/>
      <c r="Q449" s="217"/>
      <c r="R449" s="217"/>
      <c r="S449" s="217"/>
      <c r="T449" s="218"/>
      <c r="AT449" s="219" t="s">
        <v>176</v>
      </c>
      <c r="AU449" s="219" t="s">
        <v>84</v>
      </c>
      <c r="AV449" s="13" t="s">
        <v>84</v>
      </c>
      <c r="AW449" s="13" t="s">
        <v>32</v>
      </c>
      <c r="AX449" s="13" t="s">
        <v>82</v>
      </c>
      <c r="AY449" s="219" t="s">
        <v>164</v>
      </c>
    </row>
    <row r="450" spans="1:65" s="2" customFormat="1" ht="24.2" customHeight="1">
      <c r="A450" s="34"/>
      <c r="B450" s="35"/>
      <c r="C450" s="191" t="s">
        <v>621</v>
      </c>
      <c r="D450" s="191" t="s">
        <v>167</v>
      </c>
      <c r="E450" s="192" t="s">
        <v>622</v>
      </c>
      <c r="F450" s="193" t="s">
        <v>623</v>
      </c>
      <c r="G450" s="194" t="s">
        <v>258</v>
      </c>
      <c r="H450" s="195">
        <v>427.51900000000001</v>
      </c>
      <c r="I450" s="196"/>
      <c r="J450" s="197">
        <f>ROUND(I450*H450,2)</f>
        <v>0</v>
      </c>
      <c r="K450" s="193" t="s">
        <v>171</v>
      </c>
      <c r="L450" s="39"/>
      <c r="M450" s="198" t="s">
        <v>1</v>
      </c>
      <c r="N450" s="199" t="s">
        <v>42</v>
      </c>
      <c r="O450" s="71"/>
      <c r="P450" s="200">
        <f>O450*H450</f>
        <v>0</v>
      </c>
      <c r="Q450" s="200">
        <v>1.8380000000000001E-2</v>
      </c>
      <c r="R450" s="200">
        <f>Q450*H450</f>
        <v>7.8577992200000004</v>
      </c>
      <c r="S450" s="200">
        <v>0</v>
      </c>
      <c r="T450" s="201">
        <f>S450*H450</f>
        <v>0</v>
      </c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R450" s="202" t="s">
        <v>172</v>
      </c>
      <c r="AT450" s="202" t="s">
        <v>167</v>
      </c>
      <c r="AU450" s="202" t="s">
        <v>84</v>
      </c>
      <c r="AY450" s="17" t="s">
        <v>164</v>
      </c>
      <c r="BE450" s="203">
        <f>IF(N450="základní",J450,0)</f>
        <v>0</v>
      </c>
      <c r="BF450" s="203">
        <f>IF(N450="snížená",J450,0)</f>
        <v>0</v>
      </c>
      <c r="BG450" s="203">
        <f>IF(N450="zákl. přenesená",J450,0)</f>
        <v>0</v>
      </c>
      <c r="BH450" s="203">
        <f>IF(N450="sníž. přenesená",J450,0)</f>
        <v>0</v>
      </c>
      <c r="BI450" s="203">
        <f>IF(N450="nulová",J450,0)</f>
        <v>0</v>
      </c>
      <c r="BJ450" s="17" t="s">
        <v>84</v>
      </c>
      <c r="BK450" s="203">
        <f>ROUND(I450*H450,2)</f>
        <v>0</v>
      </c>
      <c r="BL450" s="17" t="s">
        <v>172</v>
      </c>
      <c r="BM450" s="202" t="s">
        <v>624</v>
      </c>
    </row>
    <row r="451" spans="1:65" s="2" customFormat="1" ht="29.25">
      <c r="A451" s="34"/>
      <c r="B451" s="35"/>
      <c r="C451" s="36"/>
      <c r="D451" s="204" t="s">
        <v>174</v>
      </c>
      <c r="E451" s="36"/>
      <c r="F451" s="205" t="s">
        <v>625</v>
      </c>
      <c r="G451" s="36"/>
      <c r="H451" s="36"/>
      <c r="I451" s="206"/>
      <c r="J451" s="36"/>
      <c r="K451" s="36"/>
      <c r="L451" s="39"/>
      <c r="M451" s="207"/>
      <c r="N451" s="208"/>
      <c r="O451" s="71"/>
      <c r="P451" s="71"/>
      <c r="Q451" s="71"/>
      <c r="R451" s="71"/>
      <c r="S451" s="71"/>
      <c r="T451" s="72"/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T451" s="17" t="s">
        <v>174</v>
      </c>
      <c r="AU451" s="17" t="s">
        <v>84</v>
      </c>
    </row>
    <row r="452" spans="1:65" s="13" customFormat="1" ht="11.25">
      <c r="B452" s="209"/>
      <c r="C452" s="210"/>
      <c r="D452" s="204" t="s">
        <v>176</v>
      </c>
      <c r="E452" s="211" t="s">
        <v>1</v>
      </c>
      <c r="F452" s="212" t="s">
        <v>626</v>
      </c>
      <c r="G452" s="210"/>
      <c r="H452" s="213">
        <v>47.88</v>
      </c>
      <c r="I452" s="214"/>
      <c r="J452" s="210"/>
      <c r="K452" s="210"/>
      <c r="L452" s="215"/>
      <c r="M452" s="216"/>
      <c r="N452" s="217"/>
      <c r="O452" s="217"/>
      <c r="P452" s="217"/>
      <c r="Q452" s="217"/>
      <c r="R452" s="217"/>
      <c r="S452" s="217"/>
      <c r="T452" s="218"/>
      <c r="AT452" s="219" t="s">
        <v>176</v>
      </c>
      <c r="AU452" s="219" t="s">
        <v>84</v>
      </c>
      <c r="AV452" s="13" t="s">
        <v>84</v>
      </c>
      <c r="AW452" s="13" t="s">
        <v>32</v>
      </c>
      <c r="AX452" s="13" t="s">
        <v>76</v>
      </c>
      <c r="AY452" s="219" t="s">
        <v>164</v>
      </c>
    </row>
    <row r="453" spans="1:65" s="13" customFormat="1" ht="22.5">
      <c r="B453" s="209"/>
      <c r="C453" s="210"/>
      <c r="D453" s="204" t="s">
        <v>176</v>
      </c>
      <c r="E453" s="211" t="s">
        <v>1</v>
      </c>
      <c r="F453" s="212" t="s">
        <v>627</v>
      </c>
      <c r="G453" s="210"/>
      <c r="H453" s="213">
        <v>-4.9130000000000003</v>
      </c>
      <c r="I453" s="214"/>
      <c r="J453" s="210"/>
      <c r="K453" s="210"/>
      <c r="L453" s="215"/>
      <c r="M453" s="216"/>
      <c r="N453" s="217"/>
      <c r="O453" s="217"/>
      <c r="P453" s="217"/>
      <c r="Q453" s="217"/>
      <c r="R453" s="217"/>
      <c r="S453" s="217"/>
      <c r="T453" s="218"/>
      <c r="AT453" s="219" t="s">
        <v>176</v>
      </c>
      <c r="AU453" s="219" t="s">
        <v>84</v>
      </c>
      <c r="AV453" s="13" t="s">
        <v>84</v>
      </c>
      <c r="AW453" s="13" t="s">
        <v>32</v>
      </c>
      <c r="AX453" s="13" t="s">
        <v>76</v>
      </c>
      <c r="AY453" s="219" t="s">
        <v>164</v>
      </c>
    </row>
    <row r="454" spans="1:65" s="13" customFormat="1" ht="11.25">
      <c r="B454" s="209"/>
      <c r="C454" s="210"/>
      <c r="D454" s="204" t="s">
        <v>176</v>
      </c>
      <c r="E454" s="211" t="s">
        <v>1</v>
      </c>
      <c r="F454" s="212" t="s">
        <v>628</v>
      </c>
      <c r="G454" s="210"/>
      <c r="H454" s="213">
        <v>28.952000000000002</v>
      </c>
      <c r="I454" s="214"/>
      <c r="J454" s="210"/>
      <c r="K454" s="210"/>
      <c r="L454" s="215"/>
      <c r="M454" s="216"/>
      <c r="N454" s="217"/>
      <c r="O454" s="217"/>
      <c r="P454" s="217"/>
      <c r="Q454" s="217"/>
      <c r="R454" s="217"/>
      <c r="S454" s="217"/>
      <c r="T454" s="218"/>
      <c r="AT454" s="219" t="s">
        <v>176</v>
      </c>
      <c r="AU454" s="219" t="s">
        <v>84</v>
      </c>
      <c r="AV454" s="13" t="s">
        <v>84</v>
      </c>
      <c r="AW454" s="13" t="s">
        <v>32</v>
      </c>
      <c r="AX454" s="13" t="s">
        <v>76</v>
      </c>
      <c r="AY454" s="219" t="s">
        <v>164</v>
      </c>
    </row>
    <row r="455" spans="1:65" s="13" customFormat="1" ht="22.5">
      <c r="B455" s="209"/>
      <c r="C455" s="210"/>
      <c r="D455" s="204" t="s">
        <v>176</v>
      </c>
      <c r="E455" s="211" t="s">
        <v>1</v>
      </c>
      <c r="F455" s="212" t="s">
        <v>629</v>
      </c>
      <c r="G455" s="210"/>
      <c r="H455" s="213">
        <v>-5.2039999999999997</v>
      </c>
      <c r="I455" s="214"/>
      <c r="J455" s="210"/>
      <c r="K455" s="210"/>
      <c r="L455" s="215"/>
      <c r="M455" s="216"/>
      <c r="N455" s="217"/>
      <c r="O455" s="217"/>
      <c r="P455" s="217"/>
      <c r="Q455" s="217"/>
      <c r="R455" s="217"/>
      <c r="S455" s="217"/>
      <c r="T455" s="218"/>
      <c r="AT455" s="219" t="s">
        <v>176</v>
      </c>
      <c r="AU455" s="219" t="s">
        <v>84</v>
      </c>
      <c r="AV455" s="13" t="s">
        <v>84</v>
      </c>
      <c r="AW455" s="13" t="s">
        <v>32</v>
      </c>
      <c r="AX455" s="13" t="s">
        <v>76</v>
      </c>
      <c r="AY455" s="219" t="s">
        <v>164</v>
      </c>
    </row>
    <row r="456" spans="1:65" s="13" customFormat="1" ht="22.5">
      <c r="B456" s="209"/>
      <c r="C456" s="210"/>
      <c r="D456" s="204" t="s">
        <v>176</v>
      </c>
      <c r="E456" s="211" t="s">
        <v>1</v>
      </c>
      <c r="F456" s="212" t="s">
        <v>630</v>
      </c>
      <c r="G456" s="210"/>
      <c r="H456" s="213">
        <v>51.209000000000003</v>
      </c>
      <c r="I456" s="214"/>
      <c r="J456" s="210"/>
      <c r="K456" s="210"/>
      <c r="L456" s="215"/>
      <c r="M456" s="216"/>
      <c r="N456" s="217"/>
      <c r="O456" s="217"/>
      <c r="P456" s="217"/>
      <c r="Q456" s="217"/>
      <c r="R456" s="217"/>
      <c r="S456" s="217"/>
      <c r="T456" s="218"/>
      <c r="AT456" s="219" t="s">
        <v>176</v>
      </c>
      <c r="AU456" s="219" t="s">
        <v>84</v>
      </c>
      <c r="AV456" s="13" t="s">
        <v>84</v>
      </c>
      <c r="AW456" s="13" t="s">
        <v>32</v>
      </c>
      <c r="AX456" s="13" t="s">
        <v>76</v>
      </c>
      <c r="AY456" s="219" t="s">
        <v>164</v>
      </c>
    </row>
    <row r="457" spans="1:65" s="13" customFormat="1" ht="22.5">
      <c r="B457" s="209"/>
      <c r="C457" s="210"/>
      <c r="D457" s="204" t="s">
        <v>176</v>
      </c>
      <c r="E457" s="211" t="s">
        <v>1</v>
      </c>
      <c r="F457" s="212" t="s">
        <v>631</v>
      </c>
      <c r="G457" s="210"/>
      <c r="H457" s="213">
        <v>-0.72799999999999998</v>
      </c>
      <c r="I457" s="214"/>
      <c r="J457" s="210"/>
      <c r="K457" s="210"/>
      <c r="L457" s="215"/>
      <c r="M457" s="216"/>
      <c r="N457" s="217"/>
      <c r="O457" s="217"/>
      <c r="P457" s="217"/>
      <c r="Q457" s="217"/>
      <c r="R457" s="217"/>
      <c r="S457" s="217"/>
      <c r="T457" s="218"/>
      <c r="AT457" s="219" t="s">
        <v>176</v>
      </c>
      <c r="AU457" s="219" t="s">
        <v>84</v>
      </c>
      <c r="AV457" s="13" t="s">
        <v>84</v>
      </c>
      <c r="AW457" s="13" t="s">
        <v>32</v>
      </c>
      <c r="AX457" s="13" t="s">
        <v>76</v>
      </c>
      <c r="AY457" s="219" t="s">
        <v>164</v>
      </c>
    </row>
    <row r="458" spans="1:65" s="13" customFormat="1" ht="22.5">
      <c r="B458" s="209"/>
      <c r="C458" s="210"/>
      <c r="D458" s="204" t="s">
        <v>176</v>
      </c>
      <c r="E458" s="211" t="s">
        <v>1</v>
      </c>
      <c r="F458" s="212" t="s">
        <v>632</v>
      </c>
      <c r="G458" s="210"/>
      <c r="H458" s="213">
        <v>-5.37</v>
      </c>
      <c r="I458" s="214"/>
      <c r="J458" s="210"/>
      <c r="K458" s="210"/>
      <c r="L458" s="215"/>
      <c r="M458" s="216"/>
      <c r="N458" s="217"/>
      <c r="O458" s="217"/>
      <c r="P458" s="217"/>
      <c r="Q458" s="217"/>
      <c r="R458" s="217"/>
      <c r="S458" s="217"/>
      <c r="T458" s="218"/>
      <c r="AT458" s="219" t="s">
        <v>176</v>
      </c>
      <c r="AU458" s="219" t="s">
        <v>84</v>
      </c>
      <c r="AV458" s="13" t="s">
        <v>84</v>
      </c>
      <c r="AW458" s="13" t="s">
        <v>32</v>
      </c>
      <c r="AX458" s="13" t="s">
        <v>76</v>
      </c>
      <c r="AY458" s="219" t="s">
        <v>164</v>
      </c>
    </row>
    <row r="459" spans="1:65" s="13" customFormat="1" ht="22.5">
      <c r="B459" s="209"/>
      <c r="C459" s="210"/>
      <c r="D459" s="204" t="s">
        <v>176</v>
      </c>
      <c r="E459" s="211" t="s">
        <v>1</v>
      </c>
      <c r="F459" s="212" t="s">
        <v>633</v>
      </c>
      <c r="G459" s="210"/>
      <c r="H459" s="213">
        <v>53.031999999999996</v>
      </c>
      <c r="I459" s="214"/>
      <c r="J459" s="210"/>
      <c r="K459" s="210"/>
      <c r="L459" s="215"/>
      <c r="M459" s="216"/>
      <c r="N459" s="217"/>
      <c r="O459" s="217"/>
      <c r="P459" s="217"/>
      <c r="Q459" s="217"/>
      <c r="R459" s="217"/>
      <c r="S459" s="217"/>
      <c r="T459" s="218"/>
      <c r="AT459" s="219" t="s">
        <v>176</v>
      </c>
      <c r="AU459" s="219" t="s">
        <v>84</v>
      </c>
      <c r="AV459" s="13" t="s">
        <v>84</v>
      </c>
      <c r="AW459" s="13" t="s">
        <v>32</v>
      </c>
      <c r="AX459" s="13" t="s">
        <v>76</v>
      </c>
      <c r="AY459" s="219" t="s">
        <v>164</v>
      </c>
    </row>
    <row r="460" spans="1:65" s="13" customFormat="1" ht="33.75">
      <c r="B460" s="209"/>
      <c r="C460" s="210"/>
      <c r="D460" s="204" t="s">
        <v>176</v>
      </c>
      <c r="E460" s="211" t="s">
        <v>1</v>
      </c>
      <c r="F460" s="212" t="s">
        <v>634</v>
      </c>
      <c r="G460" s="210"/>
      <c r="H460" s="213">
        <v>-4.2960000000000003</v>
      </c>
      <c r="I460" s="214"/>
      <c r="J460" s="210"/>
      <c r="K460" s="210"/>
      <c r="L460" s="215"/>
      <c r="M460" s="216"/>
      <c r="N460" s="217"/>
      <c r="O460" s="217"/>
      <c r="P460" s="217"/>
      <c r="Q460" s="217"/>
      <c r="R460" s="217"/>
      <c r="S460" s="217"/>
      <c r="T460" s="218"/>
      <c r="AT460" s="219" t="s">
        <v>176</v>
      </c>
      <c r="AU460" s="219" t="s">
        <v>84</v>
      </c>
      <c r="AV460" s="13" t="s">
        <v>84</v>
      </c>
      <c r="AW460" s="13" t="s">
        <v>32</v>
      </c>
      <c r="AX460" s="13" t="s">
        <v>76</v>
      </c>
      <c r="AY460" s="219" t="s">
        <v>164</v>
      </c>
    </row>
    <row r="461" spans="1:65" s="13" customFormat="1" ht="22.5">
      <c r="B461" s="209"/>
      <c r="C461" s="210"/>
      <c r="D461" s="204" t="s">
        <v>176</v>
      </c>
      <c r="E461" s="211" t="s">
        <v>1</v>
      </c>
      <c r="F461" s="212" t="s">
        <v>635</v>
      </c>
      <c r="G461" s="210"/>
      <c r="H461" s="213">
        <v>40.518999999999998</v>
      </c>
      <c r="I461" s="214"/>
      <c r="J461" s="210"/>
      <c r="K461" s="210"/>
      <c r="L461" s="215"/>
      <c r="M461" s="216"/>
      <c r="N461" s="217"/>
      <c r="O461" s="217"/>
      <c r="P461" s="217"/>
      <c r="Q461" s="217"/>
      <c r="R461" s="217"/>
      <c r="S461" s="217"/>
      <c r="T461" s="218"/>
      <c r="AT461" s="219" t="s">
        <v>176</v>
      </c>
      <c r="AU461" s="219" t="s">
        <v>84</v>
      </c>
      <c r="AV461" s="13" t="s">
        <v>84</v>
      </c>
      <c r="AW461" s="13" t="s">
        <v>32</v>
      </c>
      <c r="AX461" s="13" t="s">
        <v>76</v>
      </c>
      <c r="AY461" s="219" t="s">
        <v>164</v>
      </c>
    </row>
    <row r="462" spans="1:65" s="13" customFormat="1" ht="22.5">
      <c r="B462" s="209"/>
      <c r="C462" s="210"/>
      <c r="D462" s="204" t="s">
        <v>176</v>
      </c>
      <c r="E462" s="211" t="s">
        <v>1</v>
      </c>
      <c r="F462" s="212" t="s">
        <v>636</v>
      </c>
      <c r="G462" s="210"/>
      <c r="H462" s="213">
        <v>5.9619999999999997</v>
      </c>
      <c r="I462" s="214"/>
      <c r="J462" s="210"/>
      <c r="K462" s="210"/>
      <c r="L462" s="215"/>
      <c r="M462" s="216"/>
      <c r="N462" s="217"/>
      <c r="O462" s="217"/>
      <c r="P462" s="217"/>
      <c r="Q462" s="217"/>
      <c r="R462" s="217"/>
      <c r="S462" s="217"/>
      <c r="T462" s="218"/>
      <c r="AT462" s="219" t="s">
        <v>176</v>
      </c>
      <c r="AU462" s="219" t="s">
        <v>84</v>
      </c>
      <c r="AV462" s="13" t="s">
        <v>84</v>
      </c>
      <c r="AW462" s="13" t="s">
        <v>32</v>
      </c>
      <c r="AX462" s="13" t="s">
        <v>76</v>
      </c>
      <c r="AY462" s="219" t="s">
        <v>164</v>
      </c>
    </row>
    <row r="463" spans="1:65" s="13" customFormat="1" ht="22.5">
      <c r="B463" s="209"/>
      <c r="C463" s="210"/>
      <c r="D463" s="204" t="s">
        <v>176</v>
      </c>
      <c r="E463" s="211" t="s">
        <v>1</v>
      </c>
      <c r="F463" s="212" t="s">
        <v>637</v>
      </c>
      <c r="G463" s="210"/>
      <c r="H463" s="213">
        <v>10.523999999999999</v>
      </c>
      <c r="I463" s="214"/>
      <c r="J463" s="210"/>
      <c r="K463" s="210"/>
      <c r="L463" s="215"/>
      <c r="M463" s="216"/>
      <c r="N463" s="217"/>
      <c r="O463" s="217"/>
      <c r="P463" s="217"/>
      <c r="Q463" s="217"/>
      <c r="R463" s="217"/>
      <c r="S463" s="217"/>
      <c r="T463" s="218"/>
      <c r="AT463" s="219" t="s">
        <v>176</v>
      </c>
      <c r="AU463" s="219" t="s">
        <v>84</v>
      </c>
      <c r="AV463" s="13" t="s">
        <v>84</v>
      </c>
      <c r="AW463" s="13" t="s">
        <v>32</v>
      </c>
      <c r="AX463" s="13" t="s">
        <v>76</v>
      </c>
      <c r="AY463" s="219" t="s">
        <v>164</v>
      </c>
    </row>
    <row r="464" spans="1:65" s="13" customFormat="1" ht="22.5">
      <c r="B464" s="209"/>
      <c r="C464" s="210"/>
      <c r="D464" s="204" t="s">
        <v>176</v>
      </c>
      <c r="E464" s="211" t="s">
        <v>1</v>
      </c>
      <c r="F464" s="212" t="s">
        <v>638</v>
      </c>
      <c r="G464" s="210"/>
      <c r="H464" s="213">
        <v>8.1240000000000006</v>
      </c>
      <c r="I464" s="214"/>
      <c r="J464" s="210"/>
      <c r="K464" s="210"/>
      <c r="L464" s="215"/>
      <c r="M464" s="216"/>
      <c r="N464" s="217"/>
      <c r="O464" s="217"/>
      <c r="P464" s="217"/>
      <c r="Q464" s="217"/>
      <c r="R464" s="217"/>
      <c r="S464" s="217"/>
      <c r="T464" s="218"/>
      <c r="AT464" s="219" t="s">
        <v>176</v>
      </c>
      <c r="AU464" s="219" t="s">
        <v>84</v>
      </c>
      <c r="AV464" s="13" t="s">
        <v>84</v>
      </c>
      <c r="AW464" s="13" t="s">
        <v>32</v>
      </c>
      <c r="AX464" s="13" t="s">
        <v>76</v>
      </c>
      <c r="AY464" s="219" t="s">
        <v>164</v>
      </c>
    </row>
    <row r="465" spans="2:51" s="13" customFormat="1" ht="33.75">
      <c r="B465" s="209"/>
      <c r="C465" s="210"/>
      <c r="D465" s="204" t="s">
        <v>176</v>
      </c>
      <c r="E465" s="211" t="s">
        <v>1</v>
      </c>
      <c r="F465" s="212" t="s">
        <v>639</v>
      </c>
      <c r="G465" s="210"/>
      <c r="H465" s="213">
        <v>21.076000000000001</v>
      </c>
      <c r="I465" s="214"/>
      <c r="J465" s="210"/>
      <c r="K465" s="210"/>
      <c r="L465" s="215"/>
      <c r="M465" s="216"/>
      <c r="N465" s="217"/>
      <c r="O465" s="217"/>
      <c r="P465" s="217"/>
      <c r="Q465" s="217"/>
      <c r="R465" s="217"/>
      <c r="S465" s="217"/>
      <c r="T465" s="218"/>
      <c r="AT465" s="219" t="s">
        <v>176</v>
      </c>
      <c r="AU465" s="219" t="s">
        <v>84</v>
      </c>
      <c r="AV465" s="13" t="s">
        <v>84</v>
      </c>
      <c r="AW465" s="13" t="s">
        <v>32</v>
      </c>
      <c r="AX465" s="13" t="s">
        <v>76</v>
      </c>
      <c r="AY465" s="219" t="s">
        <v>164</v>
      </c>
    </row>
    <row r="466" spans="2:51" s="15" customFormat="1" ht="11.25">
      <c r="B466" s="241"/>
      <c r="C466" s="242"/>
      <c r="D466" s="204" t="s">
        <v>176</v>
      </c>
      <c r="E466" s="243" t="s">
        <v>1</v>
      </c>
      <c r="F466" s="244" t="s">
        <v>640</v>
      </c>
      <c r="G466" s="242"/>
      <c r="H466" s="245">
        <v>246.767</v>
      </c>
      <c r="I466" s="246"/>
      <c r="J466" s="242"/>
      <c r="K466" s="242"/>
      <c r="L466" s="247"/>
      <c r="M466" s="248"/>
      <c r="N466" s="249"/>
      <c r="O466" s="249"/>
      <c r="P466" s="249"/>
      <c r="Q466" s="249"/>
      <c r="R466" s="249"/>
      <c r="S466" s="249"/>
      <c r="T466" s="250"/>
      <c r="AT466" s="251" t="s">
        <v>176</v>
      </c>
      <c r="AU466" s="251" t="s">
        <v>84</v>
      </c>
      <c r="AV466" s="15" t="s">
        <v>303</v>
      </c>
      <c r="AW466" s="15" t="s">
        <v>32</v>
      </c>
      <c r="AX466" s="15" t="s">
        <v>76</v>
      </c>
      <c r="AY466" s="251" t="s">
        <v>164</v>
      </c>
    </row>
    <row r="467" spans="2:51" s="13" customFormat="1" ht="22.5">
      <c r="B467" s="209"/>
      <c r="C467" s="210"/>
      <c r="D467" s="204" t="s">
        <v>176</v>
      </c>
      <c r="E467" s="211" t="s">
        <v>1</v>
      </c>
      <c r="F467" s="212" t="s">
        <v>641</v>
      </c>
      <c r="G467" s="210"/>
      <c r="H467" s="213">
        <v>9.125</v>
      </c>
      <c r="I467" s="214"/>
      <c r="J467" s="210"/>
      <c r="K467" s="210"/>
      <c r="L467" s="215"/>
      <c r="M467" s="216"/>
      <c r="N467" s="217"/>
      <c r="O467" s="217"/>
      <c r="P467" s="217"/>
      <c r="Q467" s="217"/>
      <c r="R467" s="217"/>
      <c r="S467" s="217"/>
      <c r="T467" s="218"/>
      <c r="AT467" s="219" t="s">
        <v>176</v>
      </c>
      <c r="AU467" s="219" t="s">
        <v>84</v>
      </c>
      <c r="AV467" s="13" t="s">
        <v>84</v>
      </c>
      <c r="AW467" s="13" t="s">
        <v>32</v>
      </c>
      <c r="AX467" s="13" t="s">
        <v>76</v>
      </c>
      <c r="AY467" s="219" t="s">
        <v>164</v>
      </c>
    </row>
    <row r="468" spans="2:51" s="13" customFormat="1" ht="22.5">
      <c r="B468" s="209"/>
      <c r="C468" s="210"/>
      <c r="D468" s="204" t="s">
        <v>176</v>
      </c>
      <c r="E468" s="211" t="s">
        <v>1</v>
      </c>
      <c r="F468" s="212" t="s">
        <v>642</v>
      </c>
      <c r="G468" s="210"/>
      <c r="H468" s="213">
        <v>38.978000000000002</v>
      </c>
      <c r="I468" s="214"/>
      <c r="J468" s="210"/>
      <c r="K468" s="210"/>
      <c r="L468" s="215"/>
      <c r="M468" s="216"/>
      <c r="N468" s="217"/>
      <c r="O468" s="217"/>
      <c r="P468" s="217"/>
      <c r="Q468" s="217"/>
      <c r="R468" s="217"/>
      <c r="S468" s="217"/>
      <c r="T468" s="218"/>
      <c r="AT468" s="219" t="s">
        <v>176</v>
      </c>
      <c r="AU468" s="219" t="s">
        <v>84</v>
      </c>
      <c r="AV468" s="13" t="s">
        <v>84</v>
      </c>
      <c r="AW468" s="13" t="s">
        <v>32</v>
      </c>
      <c r="AX468" s="13" t="s">
        <v>76</v>
      </c>
      <c r="AY468" s="219" t="s">
        <v>164</v>
      </c>
    </row>
    <row r="469" spans="2:51" s="13" customFormat="1" ht="22.5">
      <c r="B469" s="209"/>
      <c r="C469" s="210"/>
      <c r="D469" s="204" t="s">
        <v>176</v>
      </c>
      <c r="E469" s="211" t="s">
        <v>1</v>
      </c>
      <c r="F469" s="212" t="s">
        <v>643</v>
      </c>
      <c r="G469" s="210"/>
      <c r="H469" s="213">
        <v>4.3310000000000004</v>
      </c>
      <c r="I469" s="214"/>
      <c r="J469" s="210"/>
      <c r="K469" s="210"/>
      <c r="L469" s="215"/>
      <c r="M469" s="216"/>
      <c r="N469" s="217"/>
      <c r="O469" s="217"/>
      <c r="P469" s="217"/>
      <c r="Q469" s="217"/>
      <c r="R469" s="217"/>
      <c r="S469" s="217"/>
      <c r="T469" s="218"/>
      <c r="AT469" s="219" t="s">
        <v>176</v>
      </c>
      <c r="AU469" s="219" t="s">
        <v>84</v>
      </c>
      <c r="AV469" s="13" t="s">
        <v>84</v>
      </c>
      <c r="AW469" s="13" t="s">
        <v>32</v>
      </c>
      <c r="AX469" s="13" t="s">
        <v>76</v>
      </c>
      <c r="AY469" s="219" t="s">
        <v>164</v>
      </c>
    </row>
    <row r="470" spans="2:51" s="13" customFormat="1" ht="22.5">
      <c r="B470" s="209"/>
      <c r="C470" s="210"/>
      <c r="D470" s="204" t="s">
        <v>176</v>
      </c>
      <c r="E470" s="211" t="s">
        <v>1</v>
      </c>
      <c r="F470" s="212" t="s">
        <v>644</v>
      </c>
      <c r="G470" s="210"/>
      <c r="H470" s="213">
        <v>2.8879999999999999</v>
      </c>
      <c r="I470" s="214"/>
      <c r="J470" s="210"/>
      <c r="K470" s="210"/>
      <c r="L470" s="215"/>
      <c r="M470" s="216"/>
      <c r="N470" s="217"/>
      <c r="O470" s="217"/>
      <c r="P470" s="217"/>
      <c r="Q470" s="217"/>
      <c r="R470" s="217"/>
      <c r="S470" s="217"/>
      <c r="T470" s="218"/>
      <c r="AT470" s="219" t="s">
        <v>176</v>
      </c>
      <c r="AU470" s="219" t="s">
        <v>84</v>
      </c>
      <c r="AV470" s="13" t="s">
        <v>84</v>
      </c>
      <c r="AW470" s="13" t="s">
        <v>32</v>
      </c>
      <c r="AX470" s="13" t="s">
        <v>76</v>
      </c>
      <c r="AY470" s="219" t="s">
        <v>164</v>
      </c>
    </row>
    <row r="471" spans="2:51" s="13" customFormat="1" ht="33.75">
      <c r="B471" s="209"/>
      <c r="C471" s="210"/>
      <c r="D471" s="204" t="s">
        <v>176</v>
      </c>
      <c r="E471" s="211" t="s">
        <v>1</v>
      </c>
      <c r="F471" s="212" t="s">
        <v>645</v>
      </c>
      <c r="G471" s="210"/>
      <c r="H471" s="213">
        <v>36.090000000000003</v>
      </c>
      <c r="I471" s="214"/>
      <c r="J471" s="210"/>
      <c r="K471" s="210"/>
      <c r="L471" s="215"/>
      <c r="M471" s="216"/>
      <c r="N471" s="217"/>
      <c r="O471" s="217"/>
      <c r="P471" s="217"/>
      <c r="Q471" s="217"/>
      <c r="R471" s="217"/>
      <c r="S471" s="217"/>
      <c r="T471" s="218"/>
      <c r="AT471" s="219" t="s">
        <v>176</v>
      </c>
      <c r="AU471" s="219" t="s">
        <v>84</v>
      </c>
      <c r="AV471" s="13" t="s">
        <v>84</v>
      </c>
      <c r="AW471" s="13" t="s">
        <v>32</v>
      </c>
      <c r="AX471" s="13" t="s">
        <v>76</v>
      </c>
      <c r="AY471" s="219" t="s">
        <v>164</v>
      </c>
    </row>
    <row r="472" spans="2:51" s="13" customFormat="1" ht="22.5">
      <c r="B472" s="209"/>
      <c r="C472" s="210"/>
      <c r="D472" s="204" t="s">
        <v>176</v>
      </c>
      <c r="E472" s="211" t="s">
        <v>1</v>
      </c>
      <c r="F472" s="212" t="s">
        <v>646</v>
      </c>
      <c r="G472" s="210"/>
      <c r="H472" s="213">
        <v>-3.3</v>
      </c>
      <c r="I472" s="214"/>
      <c r="J472" s="210"/>
      <c r="K472" s="210"/>
      <c r="L472" s="215"/>
      <c r="M472" s="216"/>
      <c r="N472" s="217"/>
      <c r="O472" s="217"/>
      <c r="P472" s="217"/>
      <c r="Q472" s="217"/>
      <c r="R472" s="217"/>
      <c r="S472" s="217"/>
      <c r="T472" s="218"/>
      <c r="AT472" s="219" t="s">
        <v>176</v>
      </c>
      <c r="AU472" s="219" t="s">
        <v>84</v>
      </c>
      <c r="AV472" s="13" t="s">
        <v>84</v>
      </c>
      <c r="AW472" s="13" t="s">
        <v>32</v>
      </c>
      <c r="AX472" s="13" t="s">
        <v>76</v>
      </c>
      <c r="AY472" s="219" t="s">
        <v>164</v>
      </c>
    </row>
    <row r="473" spans="2:51" s="13" customFormat="1" ht="11.25">
      <c r="B473" s="209"/>
      <c r="C473" s="210"/>
      <c r="D473" s="204" t="s">
        <v>176</v>
      </c>
      <c r="E473" s="211" t="s">
        <v>1</v>
      </c>
      <c r="F473" s="212" t="s">
        <v>647</v>
      </c>
      <c r="G473" s="210"/>
      <c r="H473" s="213">
        <v>14.131</v>
      </c>
      <c r="I473" s="214"/>
      <c r="J473" s="210"/>
      <c r="K473" s="210"/>
      <c r="L473" s="215"/>
      <c r="M473" s="216"/>
      <c r="N473" s="217"/>
      <c r="O473" s="217"/>
      <c r="P473" s="217"/>
      <c r="Q473" s="217"/>
      <c r="R473" s="217"/>
      <c r="S473" s="217"/>
      <c r="T473" s="218"/>
      <c r="AT473" s="219" t="s">
        <v>176</v>
      </c>
      <c r="AU473" s="219" t="s">
        <v>84</v>
      </c>
      <c r="AV473" s="13" t="s">
        <v>84</v>
      </c>
      <c r="AW473" s="13" t="s">
        <v>32</v>
      </c>
      <c r="AX473" s="13" t="s">
        <v>76</v>
      </c>
      <c r="AY473" s="219" t="s">
        <v>164</v>
      </c>
    </row>
    <row r="474" spans="2:51" s="13" customFormat="1" ht="22.5">
      <c r="B474" s="209"/>
      <c r="C474" s="210"/>
      <c r="D474" s="204" t="s">
        <v>176</v>
      </c>
      <c r="E474" s="211" t="s">
        <v>1</v>
      </c>
      <c r="F474" s="212" t="s">
        <v>648</v>
      </c>
      <c r="G474" s="210"/>
      <c r="H474" s="213">
        <v>24.45</v>
      </c>
      <c r="I474" s="214"/>
      <c r="J474" s="210"/>
      <c r="K474" s="210"/>
      <c r="L474" s="215"/>
      <c r="M474" s="216"/>
      <c r="N474" s="217"/>
      <c r="O474" s="217"/>
      <c r="P474" s="217"/>
      <c r="Q474" s="217"/>
      <c r="R474" s="217"/>
      <c r="S474" s="217"/>
      <c r="T474" s="218"/>
      <c r="AT474" s="219" t="s">
        <v>176</v>
      </c>
      <c r="AU474" s="219" t="s">
        <v>84</v>
      </c>
      <c r="AV474" s="13" t="s">
        <v>84</v>
      </c>
      <c r="AW474" s="13" t="s">
        <v>32</v>
      </c>
      <c r="AX474" s="13" t="s">
        <v>76</v>
      </c>
      <c r="AY474" s="219" t="s">
        <v>164</v>
      </c>
    </row>
    <row r="475" spans="2:51" s="13" customFormat="1" ht="22.5">
      <c r="B475" s="209"/>
      <c r="C475" s="210"/>
      <c r="D475" s="204" t="s">
        <v>176</v>
      </c>
      <c r="E475" s="211" t="s">
        <v>1</v>
      </c>
      <c r="F475" s="212" t="s">
        <v>649</v>
      </c>
      <c r="G475" s="210"/>
      <c r="H475" s="213">
        <v>14.919</v>
      </c>
      <c r="I475" s="214"/>
      <c r="J475" s="210"/>
      <c r="K475" s="210"/>
      <c r="L475" s="215"/>
      <c r="M475" s="216"/>
      <c r="N475" s="217"/>
      <c r="O475" s="217"/>
      <c r="P475" s="217"/>
      <c r="Q475" s="217"/>
      <c r="R475" s="217"/>
      <c r="S475" s="217"/>
      <c r="T475" s="218"/>
      <c r="AT475" s="219" t="s">
        <v>176</v>
      </c>
      <c r="AU475" s="219" t="s">
        <v>84</v>
      </c>
      <c r="AV475" s="13" t="s">
        <v>84</v>
      </c>
      <c r="AW475" s="13" t="s">
        <v>32</v>
      </c>
      <c r="AX475" s="13" t="s">
        <v>76</v>
      </c>
      <c r="AY475" s="219" t="s">
        <v>164</v>
      </c>
    </row>
    <row r="476" spans="2:51" s="13" customFormat="1" ht="11.25">
      <c r="B476" s="209"/>
      <c r="C476" s="210"/>
      <c r="D476" s="204" t="s">
        <v>176</v>
      </c>
      <c r="E476" s="211" t="s">
        <v>1</v>
      </c>
      <c r="F476" s="212" t="s">
        <v>650</v>
      </c>
      <c r="G476" s="210"/>
      <c r="H476" s="213">
        <v>4.5949999999999998</v>
      </c>
      <c r="I476" s="214"/>
      <c r="J476" s="210"/>
      <c r="K476" s="210"/>
      <c r="L476" s="215"/>
      <c r="M476" s="216"/>
      <c r="N476" s="217"/>
      <c r="O476" s="217"/>
      <c r="P476" s="217"/>
      <c r="Q476" s="217"/>
      <c r="R476" s="217"/>
      <c r="S476" s="217"/>
      <c r="T476" s="218"/>
      <c r="AT476" s="219" t="s">
        <v>176</v>
      </c>
      <c r="AU476" s="219" t="s">
        <v>84</v>
      </c>
      <c r="AV476" s="13" t="s">
        <v>84</v>
      </c>
      <c r="AW476" s="13" t="s">
        <v>32</v>
      </c>
      <c r="AX476" s="13" t="s">
        <v>76</v>
      </c>
      <c r="AY476" s="219" t="s">
        <v>164</v>
      </c>
    </row>
    <row r="477" spans="2:51" s="13" customFormat="1" ht="22.5">
      <c r="B477" s="209"/>
      <c r="C477" s="210"/>
      <c r="D477" s="204" t="s">
        <v>176</v>
      </c>
      <c r="E477" s="211" t="s">
        <v>1</v>
      </c>
      <c r="F477" s="212" t="s">
        <v>651</v>
      </c>
      <c r="G477" s="210"/>
      <c r="H477" s="213">
        <v>43.744</v>
      </c>
      <c r="I477" s="214"/>
      <c r="J477" s="210"/>
      <c r="K477" s="210"/>
      <c r="L477" s="215"/>
      <c r="M477" s="216"/>
      <c r="N477" s="217"/>
      <c r="O477" s="217"/>
      <c r="P477" s="217"/>
      <c r="Q477" s="217"/>
      <c r="R477" s="217"/>
      <c r="S477" s="217"/>
      <c r="T477" s="218"/>
      <c r="AT477" s="219" t="s">
        <v>176</v>
      </c>
      <c r="AU477" s="219" t="s">
        <v>84</v>
      </c>
      <c r="AV477" s="13" t="s">
        <v>84</v>
      </c>
      <c r="AW477" s="13" t="s">
        <v>32</v>
      </c>
      <c r="AX477" s="13" t="s">
        <v>76</v>
      </c>
      <c r="AY477" s="219" t="s">
        <v>164</v>
      </c>
    </row>
    <row r="478" spans="2:51" s="13" customFormat="1" ht="22.5">
      <c r="B478" s="209"/>
      <c r="C478" s="210"/>
      <c r="D478" s="204" t="s">
        <v>176</v>
      </c>
      <c r="E478" s="211" t="s">
        <v>1</v>
      </c>
      <c r="F478" s="212" t="s">
        <v>652</v>
      </c>
      <c r="G478" s="210"/>
      <c r="H478" s="213">
        <v>-3.45</v>
      </c>
      <c r="I478" s="214"/>
      <c r="J478" s="210"/>
      <c r="K478" s="210"/>
      <c r="L478" s="215"/>
      <c r="M478" s="216"/>
      <c r="N478" s="217"/>
      <c r="O478" s="217"/>
      <c r="P478" s="217"/>
      <c r="Q478" s="217"/>
      <c r="R478" s="217"/>
      <c r="S478" s="217"/>
      <c r="T478" s="218"/>
      <c r="AT478" s="219" t="s">
        <v>176</v>
      </c>
      <c r="AU478" s="219" t="s">
        <v>84</v>
      </c>
      <c r="AV478" s="13" t="s">
        <v>84</v>
      </c>
      <c r="AW478" s="13" t="s">
        <v>32</v>
      </c>
      <c r="AX478" s="13" t="s">
        <v>76</v>
      </c>
      <c r="AY478" s="219" t="s">
        <v>164</v>
      </c>
    </row>
    <row r="479" spans="2:51" s="13" customFormat="1" ht="11.25">
      <c r="B479" s="209"/>
      <c r="C479" s="210"/>
      <c r="D479" s="204" t="s">
        <v>176</v>
      </c>
      <c r="E479" s="211" t="s">
        <v>1</v>
      </c>
      <c r="F479" s="212" t="s">
        <v>653</v>
      </c>
      <c r="G479" s="210"/>
      <c r="H479" s="213">
        <v>2.16</v>
      </c>
      <c r="I479" s="214"/>
      <c r="J479" s="210"/>
      <c r="K479" s="210"/>
      <c r="L479" s="215"/>
      <c r="M479" s="216"/>
      <c r="N479" s="217"/>
      <c r="O479" s="217"/>
      <c r="P479" s="217"/>
      <c r="Q479" s="217"/>
      <c r="R479" s="217"/>
      <c r="S479" s="217"/>
      <c r="T479" s="218"/>
      <c r="AT479" s="219" t="s">
        <v>176</v>
      </c>
      <c r="AU479" s="219" t="s">
        <v>84</v>
      </c>
      <c r="AV479" s="13" t="s">
        <v>84</v>
      </c>
      <c r="AW479" s="13" t="s">
        <v>32</v>
      </c>
      <c r="AX479" s="13" t="s">
        <v>76</v>
      </c>
      <c r="AY479" s="219" t="s">
        <v>164</v>
      </c>
    </row>
    <row r="480" spans="2:51" s="13" customFormat="1" ht="22.5">
      <c r="B480" s="209"/>
      <c r="C480" s="210"/>
      <c r="D480" s="204" t="s">
        <v>176</v>
      </c>
      <c r="E480" s="211" t="s">
        <v>1</v>
      </c>
      <c r="F480" s="212" t="s">
        <v>654</v>
      </c>
      <c r="G480" s="210"/>
      <c r="H480" s="213">
        <v>-7.9089999999999998</v>
      </c>
      <c r="I480" s="214"/>
      <c r="J480" s="210"/>
      <c r="K480" s="210"/>
      <c r="L480" s="215"/>
      <c r="M480" s="216"/>
      <c r="N480" s="217"/>
      <c r="O480" s="217"/>
      <c r="P480" s="217"/>
      <c r="Q480" s="217"/>
      <c r="R480" s="217"/>
      <c r="S480" s="217"/>
      <c r="T480" s="218"/>
      <c r="AT480" s="219" t="s">
        <v>176</v>
      </c>
      <c r="AU480" s="219" t="s">
        <v>84</v>
      </c>
      <c r="AV480" s="13" t="s">
        <v>84</v>
      </c>
      <c r="AW480" s="13" t="s">
        <v>32</v>
      </c>
      <c r="AX480" s="13" t="s">
        <v>76</v>
      </c>
      <c r="AY480" s="219" t="s">
        <v>164</v>
      </c>
    </row>
    <row r="481" spans="1:65" s="15" customFormat="1" ht="11.25">
      <c r="B481" s="241"/>
      <c r="C481" s="242"/>
      <c r="D481" s="204" t="s">
        <v>176</v>
      </c>
      <c r="E481" s="243" t="s">
        <v>1</v>
      </c>
      <c r="F481" s="244" t="s">
        <v>655</v>
      </c>
      <c r="G481" s="242"/>
      <c r="H481" s="245">
        <v>180.75200000000001</v>
      </c>
      <c r="I481" s="246"/>
      <c r="J481" s="242"/>
      <c r="K481" s="242"/>
      <c r="L481" s="247"/>
      <c r="M481" s="248"/>
      <c r="N481" s="249"/>
      <c r="O481" s="249"/>
      <c r="P481" s="249"/>
      <c r="Q481" s="249"/>
      <c r="R481" s="249"/>
      <c r="S481" s="249"/>
      <c r="T481" s="250"/>
      <c r="AT481" s="251" t="s">
        <v>176</v>
      </c>
      <c r="AU481" s="251" t="s">
        <v>84</v>
      </c>
      <c r="AV481" s="15" t="s">
        <v>303</v>
      </c>
      <c r="AW481" s="15" t="s">
        <v>32</v>
      </c>
      <c r="AX481" s="15" t="s">
        <v>76</v>
      </c>
      <c r="AY481" s="251" t="s">
        <v>164</v>
      </c>
    </row>
    <row r="482" spans="1:65" s="14" customFormat="1" ht="11.25">
      <c r="B482" s="220"/>
      <c r="C482" s="221"/>
      <c r="D482" s="204" t="s">
        <v>176</v>
      </c>
      <c r="E482" s="222" t="s">
        <v>1</v>
      </c>
      <c r="F482" s="223" t="s">
        <v>185</v>
      </c>
      <c r="G482" s="221"/>
      <c r="H482" s="224">
        <v>427.51900000000001</v>
      </c>
      <c r="I482" s="225"/>
      <c r="J482" s="221"/>
      <c r="K482" s="221"/>
      <c r="L482" s="226"/>
      <c r="M482" s="227"/>
      <c r="N482" s="228"/>
      <c r="O482" s="228"/>
      <c r="P482" s="228"/>
      <c r="Q482" s="228"/>
      <c r="R482" s="228"/>
      <c r="S482" s="228"/>
      <c r="T482" s="229"/>
      <c r="AT482" s="230" t="s">
        <v>176</v>
      </c>
      <c r="AU482" s="230" t="s">
        <v>84</v>
      </c>
      <c r="AV482" s="14" t="s">
        <v>172</v>
      </c>
      <c r="AW482" s="14" t="s">
        <v>32</v>
      </c>
      <c r="AX482" s="14" t="s">
        <v>82</v>
      </c>
      <c r="AY482" s="230" t="s">
        <v>164</v>
      </c>
    </row>
    <row r="483" spans="1:65" s="2" customFormat="1" ht="24.2" customHeight="1">
      <c r="A483" s="34"/>
      <c r="B483" s="35"/>
      <c r="C483" s="191" t="s">
        <v>656</v>
      </c>
      <c r="D483" s="191" t="s">
        <v>167</v>
      </c>
      <c r="E483" s="192" t="s">
        <v>657</v>
      </c>
      <c r="F483" s="193" t="s">
        <v>658</v>
      </c>
      <c r="G483" s="194" t="s">
        <v>258</v>
      </c>
      <c r="H483" s="195">
        <v>427.51900000000001</v>
      </c>
      <c r="I483" s="196"/>
      <c r="J483" s="197">
        <f>ROUND(I483*H483,2)</f>
        <v>0</v>
      </c>
      <c r="K483" s="193" t="s">
        <v>171</v>
      </c>
      <c r="L483" s="39"/>
      <c r="M483" s="198" t="s">
        <v>1</v>
      </c>
      <c r="N483" s="199" t="s">
        <v>42</v>
      </c>
      <c r="O483" s="71"/>
      <c r="P483" s="200">
        <f>O483*H483</f>
        <v>0</v>
      </c>
      <c r="Q483" s="200">
        <v>7.9000000000000008E-3</v>
      </c>
      <c r="R483" s="200">
        <f>Q483*H483</f>
        <v>3.3774001000000005</v>
      </c>
      <c r="S483" s="200">
        <v>0</v>
      </c>
      <c r="T483" s="201">
        <f>S483*H483</f>
        <v>0</v>
      </c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R483" s="202" t="s">
        <v>172</v>
      </c>
      <c r="AT483" s="202" t="s">
        <v>167</v>
      </c>
      <c r="AU483" s="202" t="s">
        <v>84</v>
      </c>
      <c r="AY483" s="17" t="s">
        <v>164</v>
      </c>
      <c r="BE483" s="203">
        <f>IF(N483="základní",J483,0)</f>
        <v>0</v>
      </c>
      <c r="BF483" s="203">
        <f>IF(N483="snížená",J483,0)</f>
        <v>0</v>
      </c>
      <c r="BG483" s="203">
        <f>IF(N483="zákl. přenesená",J483,0)</f>
        <v>0</v>
      </c>
      <c r="BH483" s="203">
        <f>IF(N483="sníž. přenesená",J483,0)</f>
        <v>0</v>
      </c>
      <c r="BI483" s="203">
        <f>IF(N483="nulová",J483,0)</f>
        <v>0</v>
      </c>
      <c r="BJ483" s="17" t="s">
        <v>84</v>
      </c>
      <c r="BK483" s="203">
        <f>ROUND(I483*H483,2)</f>
        <v>0</v>
      </c>
      <c r="BL483" s="17" t="s">
        <v>172</v>
      </c>
      <c r="BM483" s="202" t="s">
        <v>659</v>
      </c>
    </row>
    <row r="484" spans="1:65" s="2" customFormat="1" ht="29.25">
      <c r="A484" s="34"/>
      <c r="B484" s="35"/>
      <c r="C484" s="36"/>
      <c r="D484" s="204" t="s">
        <v>174</v>
      </c>
      <c r="E484" s="36"/>
      <c r="F484" s="205" t="s">
        <v>660</v>
      </c>
      <c r="G484" s="36"/>
      <c r="H484" s="36"/>
      <c r="I484" s="206"/>
      <c r="J484" s="36"/>
      <c r="K484" s="36"/>
      <c r="L484" s="39"/>
      <c r="M484" s="207"/>
      <c r="N484" s="208"/>
      <c r="O484" s="71"/>
      <c r="P484" s="71"/>
      <c r="Q484" s="71"/>
      <c r="R484" s="71"/>
      <c r="S484" s="71"/>
      <c r="T484" s="72"/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T484" s="17" t="s">
        <v>174</v>
      </c>
      <c r="AU484" s="17" t="s">
        <v>84</v>
      </c>
    </row>
    <row r="485" spans="1:65" s="13" customFormat="1" ht="11.25">
      <c r="B485" s="209"/>
      <c r="C485" s="210"/>
      <c r="D485" s="204" t="s">
        <v>176</v>
      </c>
      <c r="E485" s="211" t="s">
        <v>1</v>
      </c>
      <c r="F485" s="212" t="s">
        <v>626</v>
      </c>
      <c r="G485" s="210"/>
      <c r="H485" s="213">
        <v>47.88</v>
      </c>
      <c r="I485" s="214"/>
      <c r="J485" s="210"/>
      <c r="K485" s="210"/>
      <c r="L485" s="215"/>
      <c r="M485" s="216"/>
      <c r="N485" s="217"/>
      <c r="O485" s="217"/>
      <c r="P485" s="217"/>
      <c r="Q485" s="217"/>
      <c r="R485" s="217"/>
      <c r="S485" s="217"/>
      <c r="T485" s="218"/>
      <c r="AT485" s="219" t="s">
        <v>176</v>
      </c>
      <c r="AU485" s="219" t="s">
        <v>84</v>
      </c>
      <c r="AV485" s="13" t="s">
        <v>84</v>
      </c>
      <c r="AW485" s="13" t="s">
        <v>32</v>
      </c>
      <c r="AX485" s="13" t="s">
        <v>76</v>
      </c>
      <c r="AY485" s="219" t="s">
        <v>164</v>
      </c>
    </row>
    <row r="486" spans="1:65" s="13" customFormat="1" ht="22.5">
      <c r="B486" s="209"/>
      <c r="C486" s="210"/>
      <c r="D486" s="204" t="s">
        <v>176</v>
      </c>
      <c r="E486" s="211" t="s">
        <v>1</v>
      </c>
      <c r="F486" s="212" t="s">
        <v>627</v>
      </c>
      <c r="G486" s="210"/>
      <c r="H486" s="213">
        <v>-4.9130000000000003</v>
      </c>
      <c r="I486" s="214"/>
      <c r="J486" s="210"/>
      <c r="K486" s="210"/>
      <c r="L486" s="215"/>
      <c r="M486" s="216"/>
      <c r="N486" s="217"/>
      <c r="O486" s="217"/>
      <c r="P486" s="217"/>
      <c r="Q486" s="217"/>
      <c r="R486" s="217"/>
      <c r="S486" s="217"/>
      <c r="T486" s="218"/>
      <c r="AT486" s="219" t="s">
        <v>176</v>
      </c>
      <c r="AU486" s="219" t="s">
        <v>84</v>
      </c>
      <c r="AV486" s="13" t="s">
        <v>84</v>
      </c>
      <c r="AW486" s="13" t="s">
        <v>32</v>
      </c>
      <c r="AX486" s="13" t="s">
        <v>76</v>
      </c>
      <c r="AY486" s="219" t="s">
        <v>164</v>
      </c>
    </row>
    <row r="487" spans="1:65" s="13" customFormat="1" ht="11.25">
      <c r="B487" s="209"/>
      <c r="C487" s="210"/>
      <c r="D487" s="204" t="s">
        <v>176</v>
      </c>
      <c r="E487" s="211" t="s">
        <v>1</v>
      </c>
      <c r="F487" s="212" t="s">
        <v>628</v>
      </c>
      <c r="G487" s="210"/>
      <c r="H487" s="213">
        <v>28.952000000000002</v>
      </c>
      <c r="I487" s="214"/>
      <c r="J487" s="210"/>
      <c r="K487" s="210"/>
      <c r="L487" s="215"/>
      <c r="M487" s="216"/>
      <c r="N487" s="217"/>
      <c r="O487" s="217"/>
      <c r="P487" s="217"/>
      <c r="Q487" s="217"/>
      <c r="R487" s="217"/>
      <c r="S487" s="217"/>
      <c r="T487" s="218"/>
      <c r="AT487" s="219" t="s">
        <v>176</v>
      </c>
      <c r="AU487" s="219" t="s">
        <v>84</v>
      </c>
      <c r="AV487" s="13" t="s">
        <v>84</v>
      </c>
      <c r="AW487" s="13" t="s">
        <v>32</v>
      </c>
      <c r="AX487" s="13" t="s">
        <v>76</v>
      </c>
      <c r="AY487" s="219" t="s">
        <v>164</v>
      </c>
    </row>
    <row r="488" spans="1:65" s="13" customFormat="1" ht="22.5">
      <c r="B488" s="209"/>
      <c r="C488" s="210"/>
      <c r="D488" s="204" t="s">
        <v>176</v>
      </c>
      <c r="E488" s="211" t="s">
        <v>1</v>
      </c>
      <c r="F488" s="212" t="s">
        <v>629</v>
      </c>
      <c r="G488" s="210"/>
      <c r="H488" s="213">
        <v>-5.2039999999999997</v>
      </c>
      <c r="I488" s="214"/>
      <c r="J488" s="210"/>
      <c r="K488" s="210"/>
      <c r="L488" s="215"/>
      <c r="M488" s="216"/>
      <c r="N488" s="217"/>
      <c r="O488" s="217"/>
      <c r="P488" s="217"/>
      <c r="Q488" s="217"/>
      <c r="R488" s="217"/>
      <c r="S488" s="217"/>
      <c r="T488" s="218"/>
      <c r="AT488" s="219" t="s">
        <v>176</v>
      </c>
      <c r="AU488" s="219" t="s">
        <v>84</v>
      </c>
      <c r="AV488" s="13" t="s">
        <v>84</v>
      </c>
      <c r="AW488" s="13" t="s">
        <v>32</v>
      </c>
      <c r="AX488" s="13" t="s">
        <v>76</v>
      </c>
      <c r="AY488" s="219" t="s">
        <v>164</v>
      </c>
    </row>
    <row r="489" spans="1:65" s="13" customFormat="1" ht="22.5">
      <c r="B489" s="209"/>
      <c r="C489" s="210"/>
      <c r="D489" s="204" t="s">
        <v>176</v>
      </c>
      <c r="E489" s="211" t="s">
        <v>1</v>
      </c>
      <c r="F489" s="212" t="s">
        <v>630</v>
      </c>
      <c r="G489" s="210"/>
      <c r="H489" s="213">
        <v>51.209000000000003</v>
      </c>
      <c r="I489" s="214"/>
      <c r="J489" s="210"/>
      <c r="K489" s="210"/>
      <c r="L489" s="215"/>
      <c r="M489" s="216"/>
      <c r="N489" s="217"/>
      <c r="O489" s="217"/>
      <c r="P489" s="217"/>
      <c r="Q489" s="217"/>
      <c r="R489" s="217"/>
      <c r="S489" s="217"/>
      <c r="T489" s="218"/>
      <c r="AT489" s="219" t="s">
        <v>176</v>
      </c>
      <c r="AU489" s="219" t="s">
        <v>84</v>
      </c>
      <c r="AV489" s="13" t="s">
        <v>84</v>
      </c>
      <c r="AW489" s="13" t="s">
        <v>32</v>
      </c>
      <c r="AX489" s="13" t="s">
        <v>76</v>
      </c>
      <c r="AY489" s="219" t="s">
        <v>164</v>
      </c>
    </row>
    <row r="490" spans="1:65" s="13" customFormat="1" ht="22.5">
      <c r="B490" s="209"/>
      <c r="C490" s="210"/>
      <c r="D490" s="204" t="s">
        <v>176</v>
      </c>
      <c r="E490" s="211" t="s">
        <v>1</v>
      </c>
      <c r="F490" s="212" t="s">
        <v>631</v>
      </c>
      <c r="G490" s="210"/>
      <c r="H490" s="213">
        <v>-0.72799999999999998</v>
      </c>
      <c r="I490" s="214"/>
      <c r="J490" s="210"/>
      <c r="K490" s="210"/>
      <c r="L490" s="215"/>
      <c r="M490" s="216"/>
      <c r="N490" s="217"/>
      <c r="O490" s="217"/>
      <c r="P490" s="217"/>
      <c r="Q490" s="217"/>
      <c r="R490" s="217"/>
      <c r="S490" s="217"/>
      <c r="T490" s="218"/>
      <c r="AT490" s="219" t="s">
        <v>176</v>
      </c>
      <c r="AU490" s="219" t="s">
        <v>84</v>
      </c>
      <c r="AV490" s="13" t="s">
        <v>84</v>
      </c>
      <c r="AW490" s="13" t="s">
        <v>32</v>
      </c>
      <c r="AX490" s="13" t="s">
        <v>76</v>
      </c>
      <c r="AY490" s="219" t="s">
        <v>164</v>
      </c>
    </row>
    <row r="491" spans="1:65" s="13" customFormat="1" ht="22.5">
      <c r="B491" s="209"/>
      <c r="C491" s="210"/>
      <c r="D491" s="204" t="s">
        <v>176</v>
      </c>
      <c r="E491" s="211" t="s">
        <v>1</v>
      </c>
      <c r="F491" s="212" t="s">
        <v>632</v>
      </c>
      <c r="G491" s="210"/>
      <c r="H491" s="213">
        <v>-5.37</v>
      </c>
      <c r="I491" s="214"/>
      <c r="J491" s="210"/>
      <c r="K491" s="210"/>
      <c r="L491" s="215"/>
      <c r="M491" s="216"/>
      <c r="N491" s="217"/>
      <c r="O491" s="217"/>
      <c r="P491" s="217"/>
      <c r="Q491" s="217"/>
      <c r="R491" s="217"/>
      <c r="S491" s="217"/>
      <c r="T491" s="218"/>
      <c r="AT491" s="219" t="s">
        <v>176</v>
      </c>
      <c r="AU491" s="219" t="s">
        <v>84</v>
      </c>
      <c r="AV491" s="13" t="s">
        <v>84</v>
      </c>
      <c r="AW491" s="13" t="s">
        <v>32</v>
      </c>
      <c r="AX491" s="13" t="s">
        <v>76</v>
      </c>
      <c r="AY491" s="219" t="s">
        <v>164</v>
      </c>
    </row>
    <row r="492" spans="1:65" s="13" customFormat="1" ht="22.5">
      <c r="B492" s="209"/>
      <c r="C492" s="210"/>
      <c r="D492" s="204" t="s">
        <v>176</v>
      </c>
      <c r="E492" s="211" t="s">
        <v>1</v>
      </c>
      <c r="F492" s="212" t="s">
        <v>633</v>
      </c>
      <c r="G492" s="210"/>
      <c r="H492" s="213">
        <v>53.031999999999996</v>
      </c>
      <c r="I492" s="214"/>
      <c r="J492" s="210"/>
      <c r="K492" s="210"/>
      <c r="L492" s="215"/>
      <c r="M492" s="216"/>
      <c r="N492" s="217"/>
      <c r="O492" s="217"/>
      <c r="P492" s="217"/>
      <c r="Q492" s="217"/>
      <c r="R492" s="217"/>
      <c r="S492" s="217"/>
      <c r="T492" s="218"/>
      <c r="AT492" s="219" t="s">
        <v>176</v>
      </c>
      <c r="AU492" s="219" t="s">
        <v>84</v>
      </c>
      <c r="AV492" s="13" t="s">
        <v>84</v>
      </c>
      <c r="AW492" s="13" t="s">
        <v>32</v>
      </c>
      <c r="AX492" s="13" t="s">
        <v>76</v>
      </c>
      <c r="AY492" s="219" t="s">
        <v>164</v>
      </c>
    </row>
    <row r="493" spans="1:65" s="13" customFormat="1" ht="33.75">
      <c r="B493" s="209"/>
      <c r="C493" s="210"/>
      <c r="D493" s="204" t="s">
        <v>176</v>
      </c>
      <c r="E493" s="211" t="s">
        <v>1</v>
      </c>
      <c r="F493" s="212" t="s">
        <v>634</v>
      </c>
      <c r="G493" s="210"/>
      <c r="H493" s="213">
        <v>-4.2960000000000003</v>
      </c>
      <c r="I493" s="214"/>
      <c r="J493" s="210"/>
      <c r="K493" s="210"/>
      <c r="L493" s="215"/>
      <c r="M493" s="216"/>
      <c r="N493" s="217"/>
      <c r="O493" s="217"/>
      <c r="P493" s="217"/>
      <c r="Q493" s="217"/>
      <c r="R493" s="217"/>
      <c r="S493" s="217"/>
      <c r="T493" s="218"/>
      <c r="AT493" s="219" t="s">
        <v>176</v>
      </c>
      <c r="AU493" s="219" t="s">
        <v>84</v>
      </c>
      <c r="AV493" s="13" t="s">
        <v>84</v>
      </c>
      <c r="AW493" s="13" t="s">
        <v>32</v>
      </c>
      <c r="AX493" s="13" t="s">
        <v>76</v>
      </c>
      <c r="AY493" s="219" t="s">
        <v>164</v>
      </c>
    </row>
    <row r="494" spans="1:65" s="13" customFormat="1" ht="22.5">
      <c r="B494" s="209"/>
      <c r="C494" s="210"/>
      <c r="D494" s="204" t="s">
        <v>176</v>
      </c>
      <c r="E494" s="211" t="s">
        <v>1</v>
      </c>
      <c r="F494" s="212" t="s">
        <v>635</v>
      </c>
      <c r="G494" s="210"/>
      <c r="H494" s="213">
        <v>40.518999999999998</v>
      </c>
      <c r="I494" s="214"/>
      <c r="J494" s="210"/>
      <c r="K494" s="210"/>
      <c r="L494" s="215"/>
      <c r="M494" s="216"/>
      <c r="N494" s="217"/>
      <c r="O494" s="217"/>
      <c r="P494" s="217"/>
      <c r="Q494" s="217"/>
      <c r="R494" s="217"/>
      <c r="S494" s="217"/>
      <c r="T494" s="218"/>
      <c r="AT494" s="219" t="s">
        <v>176</v>
      </c>
      <c r="AU494" s="219" t="s">
        <v>84</v>
      </c>
      <c r="AV494" s="13" t="s">
        <v>84</v>
      </c>
      <c r="AW494" s="13" t="s">
        <v>32</v>
      </c>
      <c r="AX494" s="13" t="s">
        <v>76</v>
      </c>
      <c r="AY494" s="219" t="s">
        <v>164</v>
      </c>
    </row>
    <row r="495" spans="1:65" s="13" customFormat="1" ht="22.5">
      <c r="B495" s="209"/>
      <c r="C495" s="210"/>
      <c r="D495" s="204" t="s">
        <v>176</v>
      </c>
      <c r="E495" s="211" t="s">
        <v>1</v>
      </c>
      <c r="F495" s="212" t="s">
        <v>636</v>
      </c>
      <c r="G495" s="210"/>
      <c r="H495" s="213">
        <v>5.9619999999999997</v>
      </c>
      <c r="I495" s="214"/>
      <c r="J495" s="210"/>
      <c r="K495" s="210"/>
      <c r="L495" s="215"/>
      <c r="M495" s="216"/>
      <c r="N495" s="217"/>
      <c r="O495" s="217"/>
      <c r="P495" s="217"/>
      <c r="Q495" s="217"/>
      <c r="R495" s="217"/>
      <c r="S495" s="217"/>
      <c r="T495" s="218"/>
      <c r="AT495" s="219" t="s">
        <v>176</v>
      </c>
      <c r="AU495" s="219" t="s">
        <v>84</v>
      </c>
      <c r="AV495" s="13" t="s">
        <v>84</v>
      </c>
      <c r="AW495" s="13" t="s">
        <v>32</v>
      </c>
      <c r="AX495" s="13" t="s">
        <v>76</v>
      </c>
      <c r="AY495" s="219" t="s">
        <v>164</v>
      </c>
    </row>
    <row r="496" spans="1:65" s="13" customFormat="1" ht="22.5">
      <c r="B496" s="209"/>
      <c r="C496" s="210"/>
      <c r="D496" s="204" t="s">
        <v>176</v>
      </c>
      <c r="E496" s="211" t="s">
        <v>1</v>
      </c>
      <c r="F496" s="212" t="s">
        <v>637</v>
      </c>
      <c r="G496" s="210"/>
      <c r="H496" s="213">
        <v>10.523999999999999</v>
      </c>
      <c r="I496" s="214"/>
      <c r="J496" s="210"/>
      <c r="K496" s="210"/>
      <c r="L496" s="215"/>
      <c r="M496" s="216"/>
      <c r="N496" s="217"/>
      <c r="O496" s="217"/>
      <c r="P496" s="217"/>
      <c r="Q496" s="217"/>
      <c r="R496" s="217"/>
      <c r="S496" s="217"/>
      <c r="T496" s="218"/>
      <c r="AT496" s="219" t="s">
        <v>176</v>
      </c>
      <c r="AU496" s="219" t="s">
        <v>84</v>
      </c>
      <c r="AV496" s="13" t="s">
        <v>84</v>
      </c>
      <c r="AW496" s="13" t="s">
        <v>32</v>
      </c>
      <c r="AX496" s="13" t="s">
        <v>76</v>
      </c>
      <c r="AY496" s="219" t="s">
        <v>164</v>
      </c>
    </row>
    <row r="497" spans="2:51" s="13" customFormat="1" ht="22.5">
      <c r="B497" s="209"/>
      <c r="C497" s="210"/>
      <c r="D497" s="204" t="s">
        <v>176</v>
      </c>
      <c r="E497" s="211" t="s">
        <v>1</v>
      </c>
      <c r="F497" s="212" t="s">
        <v>638</v>
      </c>
      <c r="G497" s="210"/>
      <c r="H497" s="213">
        <v>8.1240000000000006</v>
      </c>
      <c r="I497" s="214"/>
      <c r="J497" s="210"/>
      <c r="K497" s="210"/>
      <c r="L497" s="215"/>
      <c r="M497" s="216"/>
      <c r="N497" s="217"/>
      <c r="O497" s="217"/>
      <c r="P497" s="217"/>
      <c r="Q497" s="217"/>
      <c r="R497" s="217"/>
      <c r="S497" s="217"/>
      <c r="T497" s="218"/>
      <c r="AT497" s="219" t="s">
        <v>176</v>
      </c>
      <c r="AU497" s="219" t="s">
        <v>84</v>
      </c>
      <c r="AV497" s="13" t="s">
        <v>84</v>
      </c>
      <c r="AW497" s="13" t="s">
        <v>32</v>
      </c>
      <c r="AX497" s="13" t="s">
        <v>76</v>
      </c>
      <c r="AY497" s="219" t="s">
        <v>164</v>
      </c>
    </row>
    <row r="498" spans="2:51" s="13" customFormat="1" ht="33.75">
      <c r="B498" s="209"/>
      <c r="C498" s="210"/>
      <c r="D498" s="204" t="s">
        <v>176</v>
      </c>
      <c r="E498" s="211" t="s">
        <v>1</v>
      </c>
      <c r="F498" s="212" t="s">
        <v>639</v>
      </c>
      <c r="G498" s="210"/>
      <c r="H498" s="213">
        <v>21.076000000000001</v>
      </c>
      <c r="I498" s="214"/>
      <c r="J498" s="210"/>
      <c r="K498" s="210"/>
      <c r="L498" s="215"/>
      <c r="M498" s="216"/>
      <c r="N498" s="217"/>
      <c r="O498" s="217"/>
      <c r="P498" s="217"/>
      <c r="Q498" s="217"/>
      <c r="R498" s="217"/>
      <c r="S498" s="217"/>
      <c r="T498" s="218"/>
      <c r="AT498" s="219" t="s">
        <v>176</v>
      </c>
      <c r="AU498" s="219" t="s">
        <v>84</v>
      </c>
      <c r="AV498" s="13" t="s">
        <v>84</v>
      </c>
      <c r="AW498" s="13" t="s">
        <v>32</v>
      </c>
      <c r="AX498" s="13" t="s">
        <v>76</v>
      </c>
      <c r="AY498" s="219" t="s">
        <v>164</v>
      </c>
    </row>
    <row r="499" spans="2:51" s="15" customFormat="1" ht="11.25">
      <c r="B499" s="241"/>
      <c r="C499" s="242"/>
      <c r="D499" s="204" t="s">
        <v>176</v>
      </c>
      <c r="E499" s="243" t="s">
        <v>1</v>
      </c>
      <c r="F499" s="244" t="s">
        <v>640</v>
      </c>
      <c r="G499" s="242"/>
      <c r="H499" s="245">
        <v>246.767</v>
      </c>
      <c r="I499" s="246"/>
      <c r="J499" s="242"/>
      <c r="K499" s="242"/>
      <c r="L499" s="247"/>
      <c r="M499" s="248"/>
      <c r="N499" s="249"/>
      <c r="O499" s="249"/>
      <c r="P499" s="249"/>
      <c r="Q499" s="249"/>
      <c r="R499" s="249"/>
      <c r="S499" s="249"/>
      <c r="T499" s="250"/>
      <c r="AT499" s="251" t="s">
        <v>176</v>
      </c>
      <c r="AU499" s="251" t="s">
        <v>84</v>
      </c>
      <c r="AV499" s="15" t="s">
        <v>303</v>
      </c>
      <c r="AW499" s="15" t="s">
        <v>32</v>
      </c>
      <c r="AX499" s="15" t="s">
        <v>76</v>
      </c>
      <c r="AY499" s="251" t="s">
        <v>164</v>
      </c>
    </row>
    <row r="500" spans="2:51" s="13" customFormat="1" ht="22.5">
      <c r="B500" s="209"/>
      <c r="C500" s="210"/>
      <c r="D500" s="204" t="s">
        <v>176</v>
      </c>
      <c r="E500" s="211" t="s">
        <v>1</v>
      </c>
      <c r="F500" s="212" t="s">
        <v>641</v>
      </c>
      <c r="G500" s="210"/>
      <c r="H500" s="213">
        <v>9.125</v>
      </c>
      <c r="I500" s="214"/>
      <c r="J500" s="210"/>
      <c r="K500" s="210"/>
      <c r="L500" s="215"/>
      <c r="M500" s="216"/>
      <c r="N500" s="217"/>
      <c r="O500" s="217"/>
      <c r="P500" s="217"/>
      <c r="Q500" s="217"/>
      <c r="R500" s="217"/>
      <c r="S500" s="217"/>
      <c r="T500" s="218"/>
      <c r="AT500" s="219" t="s">
        <v>176</v>
      </c>
      <c r="AU500" s="219" t="s">
        <v>84</v>
      </c>
      <c r="AV500" s="13" t="s">
        <v>84</v>
      </c>
      <c r="AW500" s="13" t="s">
        <v>32</v>
      </c>
      <c r="AX500" s="13" t="s">
        <v>76</v>
      </c>
      <c r="AY500" s="219" t="s">
        <v>164</v>
      </c>
    </row>
    <row r="501" spans="2:51" s="13" customFormat="1" ht="22.5">
      <c r="B501" s="209"/>
      <c r="C501" s="210"/>
      <c r="D501" s="204" t="s">
        <v>176</v>
      </c>
      <c r="E501" s="211" t="s">
        <v>1</v>
      </c>
      <c r="F501" s="212" t="s">
        <v>642</v>
      </c>
      <c r="G501" s="210"/>
      <c r="H501" s="213">
        <v>38.978000000000002</v>
      </c>
      <c r="I501" s="214"/>
      <c r="J501" s="210"/>
      <c r="K501" s="210"/>
      <c r="L501" s="215"/>
      <c r="M501" s="216"/>
      <c r="N501" s="217"/>
      <c r="O501" s="217"/>
      <c r="P501" s="217"/>
      <c r="Q501" s="217"/>
      <c r="R501" s="217"/>
      <c r="S501" s="217"/>
      <c r="T501" s="218"/>
      <c r="AT501" s="219" t="s">
        <v>176</v>
      </c>
      <c r="AU501" s="219" t="s">
        <v>84</v>
      </c>
      <c r="AV501" s="13" t="s">
        <v>84</v>
      </c>
      <c r="AW501" s="13" t="s">
        <v>32</v>
      </c>
      <c r="AX501" s="13" t="s">
        <v>76</v>
      </c>
      <c r="AY501" s="219" t="s">
        <v>164</v>
      </c>
    </row>
    <row r="502" spans="2:51" s="13" customFormat="1" ht="22.5">
      <c r="B502" s="209"/>
      <c r="C502" s="210"/>
      <c r="D502" s="204" t="s">
        <v>176</v>
      </c>
      <c r="E502" s="211" t="s">
        <v>1</v>
      </c>
      <c r="F502" s="212" t="s">
        <v>643</v>
      </c>
      <c r="G502" s="210"/>
      <c r="H502" s="213">
        <v>4.3310000000000004</v>
      </c>
      <c r="I502" s="214"/>
      <c r="J502" s="210"/>
      <c r="K502" s="210"/>
      <c r="L502" s="215"/>
      <c r="M502" s="216"/>
      <c r="N502" s="217"/>
      <c r="O502" s="217"/>
      <c r="P502" s="217"/>
      <c r="Q502" s="217"/>
      <c r="R502" s="217"/>
      <c r="S502" s="217"/>
      <c r="T502" s="218"/>
      <c r="AT502" s="219" t="s">
        <v>176</v>
      </c>
      <c r="AU502" s="219" t="s">
        <v>84</v>
      </c>
      <c r="AV502" s="13" t="s">
        <v>84</v>
      </c>
      <c r="AW502" s="13" t="s">
        <v>32</v>
      </c>
      <c r="AX502" s="13" t="s">
        <v>76</v>
      </c>
      <c r="AY502" s="219" t="s">
        <v>164</v>
      </c>
    </row>
    <row r="503" spans="2:51" s="13" customFormat="1" ht="22.5">
      <c r="B503" s="209"/>
      <c r="C503" s="210"/>
      <c r="D503" s="204" t="s">
        <v>176</v>
      </c>
      <c r="E503" s="211" t="s">
        <v>1</v>
      </c>
      <c r="F503" s="212" t="s">
        <v>644</v>
      </c>
      <c r="G503" s="210"/>
      <c r="H503" s="213">
        <v>2.8879999999999999</v>
      </c>
      <c r="I503" s="214"/>
      <c r="J503" s="210"/>
      <c r="K503" s="210"/>
      <c r="L503" s="215"/>
      <c r="M503" s="216"/>
      <c r="N503" s="217"/>
      <c r="O503" s="217"/>
      <c r="P503" s="217"/>
      <c r="Q503" s="217"/>
      <c r="R503" s="217"/>
      <c r="S503" s="217"/>
      <c r="T503" s="218"/>
      <c r="AT503" s="219" t="s">
        <v>176</v>
      </c>
      <c r="AU503" s="219" t="s">
        <v>84</v>
      </c>
      <c r="AV503" s="13" t="s">
        <v>84</v>
      </c>
      <c r="AW503" s="13" t="s">
        <v>32</v>
      </c>
      <c r="AX503" s="13" t="s">
        <v>76</v>
      </c>
      <c r="AY503" s="219" t="s">
        <v>164</v>
      </c>
    </row>
    <row r="504" spans="2:51" s="13" customFormat="1" ht="33.75">
      <c r="B504" s="209"/>
      <c r="C504" s="210"/>
      <c r="D504" s="204" t="s">
        <v>176</v>
      </c>
      <c r="E504" s="211" t="s">
        <v>1</v>
      </c>
      <c r="F504" s="212" t="s">
        <v>645</v>
      </c>
      <c r="G504" s="210"/>
      <c r="H504" s="213">
        <v>36.090000000000003</v>
      </c>
      <c r="I504" s="214"/>
      <c r="J504" s="210"/>
      <c r="K504" s="210"/>
      <c r="L504" s="215"/>
      <c r="M504" s="216"/>
      <c r="N504" s="217"/>
      <c r="O504" s="217"/>
      <c r="P504" s="217"/>
      <c r="Q504" s="217"/>
      <c r="R504" s="217"/>
      <c r="S504" s="217"/>
      <c r="T504" s="218"/>
      <c r="AT504" s="219" t="s">
        <v>176</v>
      </c>
      <c r="AU504" s="219" t="s">
        <v>84</v>
      </c>
      <c r="AV504" s="13" t="s">
        <v>84</v>
      </c>
      <c r="AW504" s="13" t="s">
        <v>32</v>
      </c>
      <c r="AX504" s="13" t="s">
        <v>76</v>
      </c>
      <c r="AY504" s="219" t="s">
        <v>164</v>
      </c>
    </row>
    <row r="505" spans="2:51" s="13" customFormat="1" ht="22.5">
      <c r="B505" s="209"/>
      <c r="C505" s="210"/>
      <c r="D505" s="204" t="s">
        <v>176</v>
      </c>
      <c r="E505" s="211" t="s">
        <v>1</v>
      </c>
      <c r="F505" s="212" t="s">
        <v>646</v>
      </c>
      <c r="G505" s="210"/>
      <c r="H505" s="213">
        <v>-3.3</v>
      </c>
      <c r="I505" s="214"/>
      <c r="J505" s="210"/>
      <c r="K505" s="210"/>
      <c r="L505" s="215"/>
      <c r="M505" s="216"/>
      <c r="N505" s="217"/>
      <c r="O505" s="217"/>
      <c r="P505" s="217"/>
      <c r="Q505" s="217"/>
      <c r="R505" s="217"/>
      <c r="S505" s="217"/>
      <c r="T505" s="218"/>
      <c r="AT505" s="219" t="s">
        <v>176</v>
      </c>
      <c r="AU505" s="219" t="s">
        <v>84</v>
      </c>
      <c r="AV505" s="13" t="s">
        <v>84</v>
      </c>
      <c r="AW505" s="13" t="s">
        <v>32</v>
      </c>
      <c r="AX505" s="13" t="s">
        <v>76</v>
      </c>
      <c r="AY505" s="219" t="s">
        <v>164</v>
      </c>
    </row>
    <row r="506" spans="2:51" s="13" customFormat="1" ht="11.25">
      <c r="B506" s="209"/>
      <c r="C506" s="210"/>
      <c r="D506" s="204" t="s">
        <v>176</v>
      </c>
      <c r="E506" s="211" t="s">
        <v>1</v>
      </c>
      <c r="F506" s="212" t="s">
        <v>647</v>
      </c>
      <c r="G506" s="210"/>
      <c r="H506" s="213">
        <v>14.131</v>
      </c>
      <c r="I506" s="214"/>
      <c r="J506" s="210"/>
      <c r="K506" s="210"/>
      <c r="L506" s="215"/>
      <c r="M506" s="216"/>
      <c r="N506" s="217"/>
      <c r="O506" s="217"/>
      <c r="P506" s="217"/>
      <c r="Q506" s="217"/>
      <c r="R506" s="217"/>
      <c r="S506" s="217"/>
      <c r="T506" s="218"/>
      <c r="AT506" s="219" t="s">
        <v>176</v>
      </c>
      <c r="AU506" s="219" t="s">
        <v>84</v>
      </c>
      <c r="AV506" s="13" t="s">
        <v>84</v>
      </c>
      <c r="AW506" s="13" t="s">
        <v>32</v>
      </c>
      <c r="AX506" s="13" t="s">
        <v>76</v>
      </c>
      <c r="AY506" s="219" t="s">
        <v>164</v>
      </c>
    </row>
    <row r="507" spans="2:51" s="13" customFormat="1" ht="22.5">
      <c r="B507" s="209"/>
      <c r="C507" s="210"/>
      <c r="D507" s="204" t="s">
        <v>176</v>
      </c>
      <c r="E507" s="211" t="s">
        <v>1</v>
      </c>
      <c r="F507" s="212" t="s">
        <v>648</v>
      </c>
      <c r="G507" s="210"/>
      <c r="H507" s="213">
        <v>24.45</v>
      </c>
      <c r="I507" s="214"/>
      <c r="J507" s="210"/>
      <c r="K507" s="210"/>
      <c r="L507" s="215"/>
      <c r="M507" s="216"/>
      <c r="N507" s="217"/>
      <c r="O507" s="217"/>
      <c r="P507" s="217"/>
      <c r="Q507" s="217"/>
      <c r="R507" s="217"/>
      <c r="S507" s="217"/>
      <c r="T507" s="218"/>
      <c r="AT507" s="219" t="s">
        <v>176</v>
      </c>
      <c r="AU507" s="219" t="s">
        <v>84</v>
      </c>
      <c r="AV507" s="13" t="s">
        <v>84</v>
      </c>
      <c r="AW507" s="13" t="s">
        <v>32</v>
      </c>
      <c r="AX507" s="13" t="s">
        <v>76</v>
      </c>
      <c r="AY507" s="219" t="s">
        <v>164</v>
      </c>
    </row>
    <row r="508" spans="2:51" s="13" customFormat="1" ht="22.5">
      <c r="B508" s="209"/>
      <c r="C508" s="210"/>
      <c r="D508" s="204" t="s">
        <v>176</v>
      </c>
      <c r="E508" s="211" t="s">
        <v>1</v>
      </c>
      <c r="F508" s="212" t="s">
        <v>649</v>
      </c>
      <c r="G508" s="210"/>
      <c r="H508" s="213">
        <v>14.919</v>
      </c>
      <c r="I508" s="214"/>
      <c r="J508" s="210"/>
      <c r="K508" s="210"/>
      <c r="L508" s="215"/>
      <c r="M508" s="216"/>
      <c r="N508" s="217"/>
      <c r="O508" s="217"/>
      <c r="P508" s="217"/>
      <c r="Q508" s="217"/>
      <c r="R508" s="217"/>
      <c r="S508" s="217"/>
      <c r="T508" s="218"/>
      <c r="AT508" s="219" t="s">
        <v>176</v>
      </c>
      <c r="AU508" s="219" t="s">
        <v>84</v>
      </c>
      <c r="AV508" s="13" t="s">
        <v>84</v>
      </c>
      <c r="AW508" s="13" t="s">
        <v>32</v>
      </c>
      <c r="AX508" s="13" t="s">
        <v>76</v>
      </c>
      <c r="AY508" s="219" t="s">
        <v>164</v>
      </c>
    </row>
    <row r="509" spans="2:51" s="13" customFormat="1" ht="11.25">
      <c r="B509" s="209"/>
      <c r="C509" s="210"/>
      <c r="D509" s="204" t="s">
        <v>176</v>
      </c>
      <c r="E509" s="211" t="s">
        <v>1</v>
      </c>
      <c r="F509" s="212" t="s">
        <v>650</v>
      </c>
      <c r="G509" s="210"/>
      <c r="H509" s="213">
        <v>4.5949999999999998</v>
      </c>
      <c r="I509" s="214"/>
      <c r="J509" s="210"/>
      <c r="K509" s="210"/>
      <c r="L509" s="215"/>
      <c r="M509" s="216"/>
      <c r="N509" s="217"/>
      <c r="O509" s="217"/>
      <c r="P509" s="217"/>
      <c r="Q509" s="217"/>
      <c r="R509" s="217"/>
      <c r="S509" s="217"/>
      <c r="T509" s="218"/>
      <c r="AT509" s="219" t="s">
        <v>176</v>
      </c>
      <c r="AU509" s="219" t="s">
        <v>84</v>
      </c>
      <c r="AV509" s="13" t="s">
        <v>84</v>
      </c>
      <c r="AW509" s="13" t="s">
        <v>32</v>
      </c>
      <c r="AX509" s="13" t="s">
        <v>76</v>
      </c>
      <c r="AY509" s="219" t="s">
        <v>164</v>
      </c>
    </row>
    <row r="510" spans="2:51" s="13" customFormat="1" ht="22.5">
      <c r="B510" s="209"/>
      <c r="C510" s="210"/>
      <c r="D510" s="204" t="s">
        <v>176</v>
      </c>
      <c r="E510" s="211" t="s">
        <v>1</v>
      </c>
      <c r="F510" s="212" t="s">
        <v>651</v>
      </c>
      <c r="G510" s="210"/>
      <c r="H510" s="213">
        <v>43.744</v>
      </c>
      <c r="I510" s="214"/>
      <c r="J510" s="210"/>
      <c r="K510" s="210"/>
      <c r="L510" s="215"/>
      <c r="M510" s="216"/>
      <c r="N510" s="217"/>
      <c r="O510" s="217"/>
      <c r="P510" s="217"/>
      <c r="Q510" s="217"/>
      <c r="R510" s="217"/>
      <c r="S510" s="217"/>
      <c r="T510" s="218"/>
      <c r="AT510" s="219" t="s">
        <v>176</v>
      </c>
      <c r="AU510" s="219" t="s">
        <v>84</v>
      </c>
      <c r="AV510" s="13" t="s">
        <v>84</v>
      </c>
      <c r="AW510" s="13" t="s">
        <v>32</v>
      </c>
      <c r="AX510" s="13" t="s">
        <v>76</v>
      </c>
      <c r="AY510" s="219" t="s">
        <v>164</v>
      </c>
    </row>
    <row r="511" spans="2:51" s="13" customFormat="1" ht="22.5">
      <c r="B511" s="209"/>
      <c r="C511" s="210"/>
      <c r="D511" s="204" t="s">
        <v>176</v>
      </c>
      <c r="E511" s="211" t="s">
        <v>1</v>
      </c>
      <c r="F511" s="212" t="s">
        <v>652</v>
      </c>
      <c r="G511" s="210"/>
      <c r="H511" s="213">
        <v>-3.45</v>
      </c>
      <c r="I511" s="214"/>
      <c r="J511" s="210"/>
      <c r="K511" s="210"/>
      <c r="L511" s="215"/>
      <c r="M511" s="216"/>
      <c r="N511" s="217"/>
      <c r="O511" s="217"/>
      <c r="P511" s="217"/>
      <c r="Q511" s="217"/>
      <c r="R511" s="217"/>
      <c r="S511" s="217"/>
      <c r="T511" s="218"/>
      <c r="AT511" s="219" t="s">
        <v>176</v>
      </c>
      <c r="AU511" s="219" t="s">
        <v>84</v>
      </c>
      <c r="AV511" s="13" t="s">
        <v>84</v>
      </c>
      <c r="AW511" s="13" t="s">
        <v>32</v>
      </c>
      <c r="AX511" s="13" t="s">
        <v>76</v>
      </c>
      <c r="AY511" s="219" t="s">
        <v>164</v>
      </c>
    </row>
    <row r="512" spans="2:51" s="13" customFormat="1" ht="11.25">
      <c r="B512" s="209"/>
      <c r="C512" s="210"/>
      <c r="D512" s="204" t="s">
        <v>176</v>
      </c>
      <c r="E512" s="211" t="s">
        <v>1</v>
      </c>
      <c r="F512" s="212" t="s">
        <v>653</v>
      </c>
      <c r="G512" s="210"/>
      <c r="H512" s="213">
        <v>2.16</v>
      </c>
      <c r="I512" s="214"/>
      <c r="J512" s="210"/>
      <c r="K512" s="210"/>
      <c r="L512" s="215"/>
      <c r="M512" s="216"/>
      <c r="N512" s="217"/>
      <c r="O512" s="217"/>
      <c r="P512" s="217"/>
      <c r="Q512" s="217"/>
      <c r="R512" s="217"/>
      <c r="S512" s="217"/>
      <c r="T512" s="218"/>
      <c r="AT512" s="219" t="s">
        <v>176</v>
      </c>
      <c r="AU512" s="219" t="s">
        <v>84</v>
      </c>
      <c r="AV512" s="13" t="s">
        <v>84</v>
      </c>
      <c r="AW512" s="13" t="s">
        <v>32</v>
      </c>
      <c r="AX512" s="13" t="s">
        <v>76</v>
      </c>
      <c r="AY512" s="219" t="s">
        <v>164</v>
      </c>
    </row>
    <row r="513" spans="1:65" s="13" customFormat="1" ht="22.5">
      <c r="B513" s="209"/>
      <c r="C513" s="210"/>
      <c r="D513" s="204" t="s">
        <v>176</v>
      </c>
      <c r="E513" s="211" t="s">
        <v>1</v>
      </c>
      <c r="F513" s="212" t="s">
        <v>654</v>
      </c>
      <c r="G513" s="210"/>
      <c r="H513" s="213">
        <v>-7.9089999999999998</v>
      </c>
      <c r="I513" s="214"/>
      <c r="J513" s="210"/>
      <c r="K513" s="210"/>
      <c r="L513" s="215"/>
      <c r="M513" s="216"/>
      <c r="N513" s="217"/>
      <c r="O513" s="217"/>
      <c r="P513" s="217"/>
      <c r="Q513" s="217"/>
      <c r="R513" s="217"/>
      <c r="S513" s="217"/>
      <c r="T513" s="218"/>
      <c r="AT513" s="219" t="s">
        <v>176</v>
      </c>
      <c r="AU513" s="219" t="s">
        <v>84</v>
      </c>
      <c r="AV513" s="13" t="s">
        <v>84</v>
      </c>
      <c r="AW513" s="13" t="s">
        <v>32</v>
      </c>
      <c r="AX513" s="13" t="s">
        <v>76</v>
      </c>
      <c r="AY513" s="219" t="s">
        <v>164</v>
      </c>
    </row>
    <row r="514" spans="1:65" s="15" customFormat="1" ht="11.25">
      <c r="B514" s="241"/>
      <c r="C514" s="242"/>
      <c r="D514" s="204" t="s">
        <v>176</v>
      </c>
      <c r="E514" s="243" t="s">
        <v>1</v>
      </c>
      <c r="F514" s="244" t="s">
        <v>655</v>
      </c>
      <c r="G514" s="242"/>
      <c r="H514" s="245">
        <v>180.75200000000001</v>
      </c>
      <c r="I514" s="246"/>
      <c r="J514" s="242"/>
      <c r="K514" s="242"/>
      <c r="L514" s="247"/>
      <c r="M514" s="248"/>
      <c r="N514" s="249"/>
      <c r="O514" s="249"/>
      <c r="P514" s="249"/>
      <c r="Q514" s="249"/>
      <c r="R514" s="249"/>
      <c r="S514" s="249"/>
      <c r="T514" s="250"/>
      <c r="AT514" s="251" t="s">
        <v>176</v>
      </c>
      <c r="AU514" s="251" t="s">
        <v>84</v>
      </c>
      <c r="AV514" s="15" t="s">
        <v>303</v>
      </c>
      <c r="AW514" s="15" t="s">
        <v>32</v>
      </c>
      <c r="AX514" s="15" t="s">
        <v>76</v>
      </c>
      <c r="AY514" s="251" t="s">
        <v>164</v>
      </c>
    </row>
    <row r="515" spans="1:65" s="14" customFormat="1" ht="11.25">
      <c r="B515" s="220"/>
      <c r="C515" s="221"/>
      <c r="D515" s="204" t="s">
        <v>176</v>
      </c>
      <c r="E515" s="222" t="s">
        <v>1</v>
      </c>
      <c r="F515" s="223" t="s">
        <v>185</v>
      </c>
      <c r="G515" s="221"/>
      <c r="H515" s="224">
        <v>427.51900000000001</v>
      </c>
      <c r="I515" s="225"/>
      <c r="J515" s="221"/>
      <c r="K515" s="221"/>
      <c r="L515" s="226"/>
      <c r="M515" s="227"/>
      <c r="N515" s="228"/>
      <c r="O515" s="228"/>
      <c r="P515" s="228"/>
      <c r="Q515" s="228"/>
      <c r="R515" s="228"/>
      <c r="S515" s="228"/>
      <c r="T515" s="229"/>
      <c r="AT515" s="230" t="s">
        <v>176</v>
      </c>
      <c r="AU515" s="230" t="s">
        <v>84</v>
      </c>
      <c r="AV515" s="14" t="s">
        <v>172</v>
      </c>
      <c r="AW515" s="14" t="s">
        <v>32</v>
      </c>
      <c r="AX515" s="14" t="s">
        <v>82</v>
      </c>
      <c r="AY515" s="230" t="s">
        <v>164</v>
      </c>
    </row>
    <row r="516" spans="1:65" s="2" customFormat="1" ht="24.2" customHeight="1">
      <c r="A516" s="34"/>
      <c r="B516" s="35"/>
      <c r="C516" s="191" t="s">
        <v>661</v>
      </c>
      <c r="D516" s="191" t="s">
        <v>167</v>
      </c>
      <c r="E516" s="192" t="s">
        <v>662</v>
      </c>
      <c r="F516" s="193" t="s">
        <v>663</v>
      </c>
      <c r="G516" s="194" t="s">
        <v>258</v>
      </c>
      <c r="H516" s="195">
        <v>75.935000000000002</v>
      </c>
      <c r="I516" s="196"/>
      <c r="J516" s="197">
        <f>ROUND(I516*H516,2)</f>
        <v>0</v>
      </c>
      <c r="K516" s="193" t="s">
        <v>171</v>
      </c>
      <c r="L516" s="39"/>
      <c r="M516" s="198" t="s">
        <v>1</v>
      </c>
      <c r="N516" s="199" t="s">
        <v>42</v>
      </c>
      <c r="O516" s="71"/>
      <c r="P516" s="200">
        <f>O516*H516</f>
        <v>0</v>
      </c>
      <c r="Q516" s="200">
        <v>2.1000000000000001E-2</v>
      </c>
      <c r="R516" s="200">
        <f>Q516*H516</f>
        <v>1.5946350000000002</v>
      </c>
      <c r="S516" s="200">
        <v>0</v>
      </c>
      <c r="T516" s="201">
        <f>S516*H516</f>
        <v>0</v>
      </c>
      <c r="U516" s="34"/>
      <c r="V516" s="34"/>
      <c r="W516" s="34"/>
      <c r="X516" s="34"/>
      <c r="Y516" s="34"/>
      <c r="Z516" s="34"/>
      <c r="AA516" s="34"/>
      <c r="AB516" s="34"/>
      <c r="AC516" s="34"/>
      <c r="AD516" s="34"/>
      <c r="AE516" s="34"/>
      <c r="AR516" s="202" t="s">
        <v>172</v>
      </c>
      <c r="AT516" s="202" t="s">
        <v>167</v>
      </c>
      <c r="AU516" s="202" t="s">
        <v>84</v>
      </c>
      <c r="AY516" s="17" t="s">
        <v>164</v>
      </c>
      <c r="BE516" s="203">
        <f>IF(N516="základní",J516,0)</f>
        <v>0</v>
      </c>
      <c r="BF516" s="203">
        <f>IF(N516="snížená",J516,0)</f>
        <v>0</v>
      </c>
      <c r="BG516" s="203">
        <f>IF(N516="zákl. přenesená",J516,0)</f>
        <v>0</v>
      </c>
      <c r="BH516" s="203">
        <f>IF(N516="sníž. přenesená",J516,0)</f>
        <v>0</v>
      </c>
      <c r="BI516" s="203">
        <f>IF(N516="nulová",J516,0)</f>
        <v>0</v>
      </c>
      <c r="BJ516" s="17" t="s">
        <v>84</v>
      </c>
      <c r="BK516" s="203">
        <f>ROUND(I516*H516,2)</f>
        <v>0</v>
      </c>
      <c r="BL516" s="17" t="s">
        <v>172</v>
      </c>
      <c r="BM516" s="202" t="s">
        <v>664</v>
      </c>
    </row>
    <row r="517" spans="1:65" s="2" customFormat="1" ht="19.5">
      <c r="A517" s="34"/>
      <c r="B517" s="35"/>
      <c r="C517" s="36"/>
      <c r="D517" s="204" t="s">
        <v>174</v>
      </c>
      <c r="E517" s="36"/>
      <c r="F517" s="205" t="s">
        <v>665</v>
      </c>
      <c r="G517" s="36"/>
      <c r="H517" s="36"/>
      <c r="I517" s="206"/>
      <c r="J517" s="36"/>
      <c r="K517" s="36"/>
      <c r="L517" s="39"/>
      <c r="M517" s="207"/>
      <c r="N517" s="208"/>
      <c r="O517" s="71"/>
      <c r="P517" s="71"/>
      <c r="Q517" s="71"/>
      <c r="R517" s="71"/>
      <c r="S517" s="71"/>
      <c r="T517" s="72"/>
      <c r="U517" s="34"/>
      <c r="V517" s="34"/>
      <c r="W517" s="34"/>
      <c r="X517" s="34"/>
      <c r="Y517" s="34"/>
      <c r="Z517" s="34"/>
      <c r="AA517" s="34"/>
      <c r="AB517" s="34"/>
      <c r="AC517" s="34"/>
      <c r="AD517" s="34"/>
      <c r="AE517" s="34"/>
      <c r="AT517" s="17" t="s">
        <v>174</v>
      </c>
      <c r="AU517" s="17" t="s">
        <v>84</v>
      </c>
    </row>
    <row r="518" spans="1:65" s="13" customFormat="1" ht="22.5">
      <c r="B518" s="209"/>
      <c r="C518" s="210"/>
      <c r="D518" s="204" t="s">
        <v>176</v>
      </c>
      <c r="E518" s="211" t="s">
        <v>1</v>
      </c>
      <c r="F518" s="212" t="s">
        <v>666</v>
      </c>
      <c r="G518" s="210"/>
      <c r="H518" s="213">
        <v>5.37</v>
      </c>
      <c r="I518" s="214"/>
      <c r="J518" s="210"/>
      <c r="K518" s="210"/>
      <c r="L518" s="215"/>
      <c r="M518" s="216"/>
      <c r="N518" s="217"/>
      <c r="O518" s="217"/>
      <c r="P518" s="217"/>
      <c r="Q518" s="217"/>
      <c r="R518" s="217"/>
      <c r="S518" s="217"/>
      <c r="T518" s="218"/>
      <c r="AT518" s="219" t="s">
        <v>176</v>
      </c>
      <c r="AU518" s="219" t="s">
        <v>84</v>
      </c>
      <c r="AV518" s="13" t="s">
        <v>84</v>
      </c>
      <c r="AW518" s="13" t="s">
        <v>32</v>
      </c>
      <c r="AX518" s="13" t="s">
        <v>76</v>
      </c>
      <c r="AY518" s="219" t="s">
        <v>164</v>
      </c>
    </row>
    <row r="519" spans="1:65" s="13" customFormat="1" ht="22.5">
      <c r="B519" s="209"/>
      <c r="C519" s="210"/>
      <c r="D519" s="204" t="s">
        <v>176</v>
      </c>
      <c r="E519" s="211" t="s">
        <v>1</v>
      </c>
      <c r="F519" s="212" t="s">
        <v>667</v>
      </c>
      <c r="G519" s="210"/>
      <c r="H519" s="213">
        <v>22.814</v>
      </c>
      <c r="I519" s="214"/>
      <c r="J519" s="210"/>
      <c r="K519" s="210"/>
      <c r="L519" s="215"/>
      <c r="M519" s="216"/>
      <c r="N519" s="217"/>
      <c r="O519" s="217"/>
      <c r="P519" s="217"/>
      <c r="Q519" s="217"/>
      <c r="R519" s="217"/>
      <c r="S519" s="217"/>
      <c r="T519" s="218"/>
      <c r="AT519" s="219" t="s">
        <v>176</v>
      </c>
      <c r="AU519" s="219" t="s">
        <v>84</v>
      </c>
      <c r="AV519" s="13" t="s">
        <v>84</v>
      </c>
      <c r="AW519" s="13" t="s">
        <v>32</v>
      </c>
      <c r="AX519" s="13" t="s">
        <v>76</v>
      </c>
      <c r="AY519" s="219" t="s">
        <v>164</v>
      </c>
    </row>
    <row r="520" spans="1:65" s="15" customFormat="1" ht="11.25">
      <c r="B520" s="241"/>
      <c r="C520" s="242"/>
      <c r="D520" s="204" t="s">
        <v>176</v>
      </c>
      <c r="E520" s="243" t="s">
        <v>1</v>
      </c>
      <c r="F520" s="244" t="s">
        <v>640</v>
      </c>
      <c r="G520" s="242"/>
      <c r="H520" s="245">
        <v>28.184000000000001</v>
      </c>
      <c r="I520" s="246"/>
      <c r="J520" s="242"/>
      <c r="K520" s="242"/>
      <c r="L520" s="247"/>
      <c r="M520" s="248"/>
      <c r="N520" s="249"/>
      <c r="O520" s="249"/>
      <c r="P520" s="249"/>
      <c r="Q520" s="249"/>
      <c r="R520" s="249"/>
      <c r="S520" s="249"/>
      <c r="T520" s="250"/>
      <c r="AT520" s="251" t="s">
        <v>176</v>
      </c>
      <c r="AU520" s="251" t="s">
        <v>84</v>
      </c>
      <c r="AV520" s="15" t="s">
        <v>303</v>
      </c>
      <c r="AW520" s="15" t="s">
        <v>32</v>
      </c>
      <c r="AX520" s="15" t="s">
        <v>76</v>
      </c>
      <c r="AY520" s="251" t="s">
        <v>164</v>
      </c>
    </row>
    <row r="521" spans="1:65" s="13" customFormat="1" ht="11.25">
      <c r="B521" s="209"/>
      <c r="C521" s="210"/>
      <c r="D521" s="204" t="s">
        <v>176</v>
      </c>
      <c r="E521" s="211" t="s">
        <v>1</v>
      </c>
      <c r="F521" s="212" t="s">
        <v>668</v>
      </c>
      <c r="G521" s="210"/>
      <c r="H521" s="213">
        <v>7.66</v>
      </c>
      <c r="I521" s="214"/>
      <c r="J521" s="210"/>
      <c r="K521" s="210"/>
      <c r="L521" s="215"/>
      <c r="M521" s="216"/>
      <c r="N521" s="217"/>
      <c r="O521" s="217"/>
      <c r="P521" s="217"/>
      <c r="Q521" s="217"/>
      <c r="R521" s="217"/>
      <c r="S521" s="217"/>
      <c r="T521" s="218"/>
      <c r="AT521" s="219" t="s">
        <v>176</v>
      </c>
      <c r="AU521" s="219" t="s">
        <v>84</v>
      </c>
      <c r="AV521" s="13" t="s">
        <v>84</v>
      </c>
      <c r="AW521" s="13" t="s">
        <v>32</v>
      </c>
      <c r="AX521" s="13" t="s">
        <v>76</v>
      </c>
      <c r="AY521" s="219" t="s">
        <v>164</v>
      </c>
    </row>
    <row r="522" spans="1:65" s="13" customFormat="1" ht="22.5">
      <c r="B522" s="209"/>
      <c r="C522" s="210"/>
      <c r="D522" s="204" t="s">
        <v>176</v>
      </c>
      <c r="E522" s="211" t="s">
        <v>1</v>
      </c>
      <c r="F522" s="212" t="s">
        <v>669</v>
      </c>
      <c r="G522" s="210"/>
      <c r="H522" s="213">
        <v>19.315000000000001</v>
      </c>
      <c r="I522" s="214"/>
      <c r="J522" s="210"/>
      <c r="K522" s="210"/>
      <c r="L522" s="215"/>
      <c r="M522" s="216"/>
      <c r="N522" s="217"/>
      <c r="O522" s="217"/>
      <c r="P522" s="217"/>
      <c r="Q522" s="217"/>
      <c r="R522" s="217"/>
      <c r="S522" s="217"/>
      <c r="T522" s="218"/>
      <c r="AT522" s="219" t="s">
        <v>176</v>
      </c>
      <c r="AU522" s="219" t="s">
        <v>84</v>
      </c>
      <c r="AV522" s="13" t="s">
        <v>84</v>
      </c>
      <c r="AW522" s="13" t="s">
        <v>32</v>
      </c>
      <c r="AX522" s="13" t="s">
        <v>76</v>
      </c>
      <c r="AY522" s="219" t="s">
        <v>164</v>
      </c>
    </row>
    <row r="523" spans="1:65" s="13" customFormat="1" ht="11.25">
      <c r="B523" s="209"/>
      <c r="C523" s="210"/>
      <c r="D523" s="204" t="s">
        <v>176</v>
      </c>
      <c r="E523" s="211" t="s">
        <v>1</v>
      </c>
      <c r="F523" s="212" t="s">
        <v>670</v>
      </c>
      <c r="G523" s="210"/>
      <c r="H523" s="213">
        <v>3.3</v>
      </c>
      <c r="I523" s="214"/>
      <c r="J523" s="210"/>
      <c r="K523" s="210"/>
      <c r="L523" s="215"/>
      <c r="M523" s="216"/>
      <c r="N523" s="217"/>
      <c r="O523" s="217"/>
      <c r="P523" s="217"/>
      <c r="Q523" s="217"/>
      <c r="R523" s="217"/>
      <c r="S523" s="217"/>
      <c r="T523" s="218"/>
      <c r="AT523" s="219" t="s">
        <v>176</v>
      </c>
      <c r="AU523" s="219" t="s">
        <v>84</v>
      </c>
      <c r="AV523" s="13" t="s">
        <v>84</v>
      </c>
      <c r="AW523" s="13" t="s">
        <v>32</v>
      </c>
      <c r="AX523" s="13" t="s">
        <v>76</v>
      </c>
      <c r="AY523" s="219" t="s">
        <v>164</v>
      </c>
    </row>
    <row r="524" spans="1:65" s="13" customFormat="1" ht="11.25">
      <c r="B524" s="209"/>
      <c r="C524" s="210"/>
      <c r="D524" s="204" t="s">
        <v>176</v>
      </c>
      <c r="E524" s="211" t="s">
        <v>1</v>
      </c>
      <c r="F524" s="212" t="s">
        <v>671</v>
      </c>
      <c r="G524" s="210"/>
      <c r="H524" s="213">
        <v>6.0570000000000004</v>
      </c>
      <c r="I524" s="214"/>
      <c r="J524" s="210"/>
      <c r="K524" s="210"/>
      <c r="L524" s="215"/>
      <c r="M524" s="216"/>
      <c r="N524" s="217"/>
      <c r="O524" s="217"/>
      <c r="P524" s="217"/>
      <c r="Q524" s="217"/>
      <c r="R524" s="217"/>
      <c r="S524" s="217"/>
      <c r="T524" s="218"/>
      <c r="AT524" s="219" t="s">
        <v>176</v>
      </c>
      <c r="AU524" s="219" t="s">
        <v>84</v>
      </c>
      <c r="AV524" s="13" t="s">
        <v>84</v>
      </c>
      <c r="AW524" s="13" t="s">
        <v>32</v>
      </c>
      <c r="AX524" s="13" t="s">
        <v>76</v>
      </c>
      <c r="AY524" s="219" t="s">
        <v>164</v>
      </c>
    </row>
    <row r="525" spans="1:65" s="13" customFormat="1" ht="11.25">
      <c r="B525" s="209"/>
      <c r="C525" s="210"/>
      <c r="D525" s="204" t="s">
        <v>176</v>
      </c>
      <c r="E525" s="211" t="s">
        <v>1</v>
      </c>
      <c r="F525" s="212" t="s">
        <v>672</v>
      </c>
      <c r="G525" s="210"/>
      <c r="H525" s="213">
        <v>3.51</v>
      </c>
      <c r="I525" s="214"/>
      <c r="J525" s="210"/>
      <c r="K525" s="210"/>
      <c r="L525" s="215"/>
      <c r="M525" s="216"/>
      <c r="N525" s="217"/>
      <c r="O525" s="217"/>
      <c r="P525" s="217"/>
      <c r="Q525" s="217"/>
      <c r="R525" s="217"/>
      <c r="S525" s="217"/>
      <c r="T525" s="218"/>
      <c r="AT525" s="219" t="s">
        <v>176</v>
      </c>
      <c r="AU525" s="219" t="s">
        <v>84</v>
      </c>
      <c r="AV525" s="13" t="s">
        <v>84</v>
      </c>
      <c r="AW525" s="13" t="s">
        <v>32</v>
      </c>
      <c r="AX525" s="13" t="s">
        <v>76</v>
      </c>
      <c r="AY525" s="219" t="s">
        <v>164</v>
      </c>
    </row>
    <row r="526" spans="1:65" s="13" customFormat="1" ht="11.25">
      <c r="B526" s="209"/>
      <c r="C526" s="210"/>
      <c r="D526" s="204" t="s">
        <v>176</v>
      </c>
      <c r="E526" s="211" t="s">
        <v>1</v>
      </c>
      <c r="F526" s="212" t="s">
        <v>673</v>
      </c>
      <c r="G526" s="210"/>
      <c r="H526" s="213">
        <v>7.9089999999999998</v>
      </c>
      <c r="I526" s="214"/>
      <c r="J526" s="210"/>
      <c r="K526" s="210"/>
      <c r="L526" s="215"/>
      <c r="M526" s="216"/>
      <c r="N526" s="217"/>
      <c r="O526" s="217"/>
      <c r="P526" s="217"/>
      <c r="Q526" s="217"/>
      <c r="R526" s="217"/>
      <c r="S526" s="217"/>
      <c r="T526" s="218"/>
      <c r="AT526" s="219" t="s">
        <v>176</v>
      </c>
      <c r="AU526" s="219" t="s">
        <v>84</v>
      </c>
      <c r="AV526" s="13" t="s">
        <v>84</v>
      </c>
      <c r="AW526" s="13" t="s">
        <v>32</v>
      </c>
      <c r="AX526" s="13" t="s">
        <v>76</v>
      </c>
      <c r="AY526" s="219" t="s">
        <v>164</v>
      </c>
    </row>
    <row r="527" spans="1:65" s="15" customFormat="1" ht="11.25">
      <c r="B527" s="241"/>
      <c r="C527" s="242"/>
      <c r="D527" s="204" t="s">
        <v>176</v>
      </c>
      <c r="E527" s="243" t="s">
        <v>1</v>
      </c>
      <c r="F527" s="244" t="s">
        <v>655</v>
      </c>
      <c r="G527" s="242"/>
      <c r="H527" s="245">
        <v>47.750999999999998</v>
      </c>
      <c r="I527" s="246"/>
      <c r="J527" s="242"/>
      <c r="K527" s="242"/>
      <c r="L527" s="247"/>
      <c r="M527" s="248"/>
      <c r="N527" s="249"/>
      <c r="O527" s="249"/>
      <c r="P527" s="249"/>
      <c r="Q527" s="249"/>
      <c r="R527" s="249"/>
      <c r="S527" s="249"/>
      <c r="T527" s="250"/>
      <c r="AT527" s="251" t="s">
        <v>176</v>
      </c>
      <c r="AU527" s="251" t="s">
        <v>84</v>
      </c>
      <c r="AV527" s="15" t="s">
        <v>303</v>
      </c>
      <c r="AW527" s="15" t="s">
        <v>32</v>
      </c>
      <c r="AX527" s="15" t="s">
        <v>76</v>
      </c>
      <c r="AY527" s="251" t="s">
        <v>164</v>
      </c>
    </row>
    <row r="528" spans="1:65" s="14" customFormat="1" ht="11.25">
      <c r="B528" s="220"/>
      <c r="C528" s="221"/>
      <c r="D528" s="204" t="s">
        <v>176</v>
      </c>
      <c r="E528" s="222" t="s">
        <v>1</v>
      </c>
      <c r="F528" s="223" t="s">
        <v>185</v>
      </c>
      <c r="G528" s="221"/>
      <c r="H528" s="224">
        <v>75.935000000000002</v>
      </c>
      <c r="I528" s="225"/>
      <c r="J528" s="221"/>
      <c r="K528" s="221"/>
      <c r="L528" s="226"/>
      <c r="M528" s="227"/>
      <c r="N528" s="228"/>
      <c r="O528" s="228"/>
      <c r="P528" s="228"/>
      <c r="Q528" s="228"/>
      <c r="R528" s="228"/>
      <c r="S528" s="228"/>
      <c r="T528" s="229"/>
      <c r="AT528" s="230" t="s">
        <v>176</v>
      </c>
      <c r="AU528" s="230" t="s">
        <v>84</v>
      </c>
      <c r="AV528" s="14" t="s">
        <v>172</v>
      </c>
      <c r="AW528" s="14" t="s">
        <v>32</v>
      </c>
      <c r="AX528" s="14" t="s">
        <v>82</v>
      </c>
      <c r="AY528" s="230" t="s">
        <v>164</v>
      </c>
    </row>
    <row r="529" spans="1:65" s="2" customFormat="1" ht="24.2" customHeight="1">
      <c r="A529" s="34"/>
      <c r="B529" s="35"/>
      <c r="C529" s="191" t="s">
        <v>674</v>
      </c>
      <c r="D529" s="191" t="s">
        <v>167</v>
      </c>
      <c r="E529" s="192" t="s">
        <v>675</v>
      </c>
      <c r="F529" s="193" t="s">
        <v>676</v>
      </c>
      <c r="G529" s="194" t="s">
        <v>258</v>
      </c>
      <c r="H529" s="195">
        <v>75.935000000000002</v>
      </c>
      <c r="I529" s="196"/>
      <c r="J529" s="197">
        <f>ROUND(I529*H529,2)</f>
        <v>0</v>
      </c>
      <c r="K529" s="193" t="s">
        <v>171</v>
      </c>
      <c r="L529" s="39"/>
      <c r="M529" s="198" t="s">
        <v>1</v>
      </c>
      <c r="N529" s="199" t="s">
        <v>42</v>
      </c>
      <c r="O529" s="71"/>
      <c r="P529" s="200">
        <f>O529*H529</f>
        <v>0</v>
      </c>
      <c r="Q529" s="200">
        <v>1.0500000000000001E-2</v>
      </c>
      <c r="R529" s="200">
        <f>Q529*H529</f>
        <v>0.79731750000000012</v>
      </c>
      <c r="S529" s="200">
        <v>0</v>
      </c>
      <c r="T529" s="201">
        <f>S529*H529</f>
        <v>0</v>
      </c>
      <c r="U529" s="34"/>
      <c r="V529" s="34"/>
      <c r="W529" s="34"/>
      <c r="X529" s="34"/>
      <c r="Y529" s="34"/>
      <c r="Z529" s="34"/>
      <c r="AA529" s="34"/>
      <c r="AB529" s="34"/>
      <c r="AC529" s="34"/>
      <c r="AD529" s="34"/>
      <c r="AE529" s="34"/>
      <c r="AR529" s="202" t="s">
        <v>172</v>
      </c>
      <c r="AT529" s="202" t="s">
        <v>167</v>
      </c>
      <c r="AU529" s="202" t="s">
        <v>84</v>
      </c>
      <c r="AY529" s="17" t="s">
        <v>164</v>
      </c>
      <c r="BE529" s="203">
        <f>IF(N529="základní",J529,0)</f>
        <v>0</v>
      </c>
      <c r="BF529" s="203">
        <f>IF(N529="snížená",J529,0)</f>
        <v>0</v>
      </c>
      <c r="BG529" s="203">
        <f>IF(N529="zákl. přenesená",J529,0)</f>
        <v>0</v>
      </c>
      <c r="BH529" s="203">
        <f>IF(N529="sníž. přenesená",J529,0)</f>
        <v>0</v>
      </c>
      <c r="BI529" s="203">
        <f>IF(N529="nulová",J529,0)</f>
        <v>0</v>
      </c>
      <c r="BJ529" s="17" t="s">
        <v>84</v>
      </c>
      <c r="BK529" s="203">
        <f>ROUND(I529*H529,2)</f>
        <v>0</v>
      </c>
      <c r="BL529" s="17" t="s">
        <v>172</v>
      </c>
      <c r="BM529" s="202" t="s">
        <v>677</v>
      </c>
    </row>
    <row r="530" spans="1:65" s="2" customFormat="1" ht="29.25">
      <c r="A530" s="34"/>
      <c r="B530" s="35"/>
      <c r="C530" s="36"/>
      <c r="D530" s="204" t="s">
        <v>174</v>
      </c>
      <c r="E530" s="36"/>
      <c r="F530" s="205" t="s">
        <v>678</v>
      </c>
      <c r="G530" s="36"/>
      <c r="H530" s="36"/>
      <c r="I530" s="206"/>
      <c r="J530" s="36"/>
      <c r="K530" s="36"/>
      <c r="L530" s="39"/>
      <c r="M530" s="207"/>
      <c r="N530" s="208"/>
      <c r="O530" s="71"/>
      <c r="P530" s="71"/>
      <c r="Q530" s="71"/>
      <c r="R530" s="71"/>
      <c r="S530" s="71"/>
      <c r="T530" s="72"/>
      <c r="U530" s="34"/>
      <c r="V530" s="34"/>
      <c r="W530" s="34"/>
      <c r="X530" s="34"/>
      <c r="Y530" s="34"/>
      <c r="Z530" s="34"/>
      <c r="AA530" s="34"/>
      <c r="AB530" s="34"/>
      <c r="AC530" s="34"/>
      <c r="AD530" s="34"/>
      <c r="AE530" s="34"/>
      <c r="AT530" s="17" t="s">
        <v>174</v>
      </c>
      <c r="AU530" s="17" t="s">
        <v>84</v>
      </c>
    </row>
    <row r="531" spans="1:65" s="13" customFormat="1" ht="22.5">
      <c r="B531" s="209"/>
      <c r="C531" s="210"/>
      <c r="D531" s="204" t="s">
        <v>176</v>
      </c>
      <c r="E531" s="211" t="s">
        <v>1</v>
      </c>
      <c r="F531" s="212" t="s">
        <v>666</v>
      </c>
      <c r="G531" s="210"/>
      <c r="H531" s="213">
        <v>5.37</v>
      </c>
      <c r="I531" s="214"/>
      <c r="J531" s="210"/>
      <c r="K531" s="210"/>
      <c r="L531" s="215"/>
      <c r="M531" s="216"/>
      <c r="N531" s="217"/>
      <c r="O531" s="217"/>
      <c r="P531" s="217"/>
      <c r="Q531" s="217"/>
      <c r="R531" s="217"/>
      <c r="S531" s="217"/>
      <c r="T531" s="218"/>
      <c r="AT531" s="219" t="s">
        <v>176</v>
      </c>
      <c r="AU531" s="219" t="s">
        <v>84</v>
      </c>
      <c r="AV531" s="13" t="s">
        <v>84</v>
      </c>
      <c r="AW531" s="13" t="s">
        <v>32</v>
      </c>
      <c r="AX531" s="13" t="s">
        <v>76</v>
      </c>
      <c r="AY531" s="219" t="s">
        <v>164</v>
      </c>
    </row>
    <row r="532" spans="1:65" s="13" customFormat="1" ht="22.5">
      <c r="B532" s="209"/>
      <c r="C532" s="210"/>
      <c r="D532" s="204" t="s">
        <v>176</v>
      </c>
      <c r="E532" s="211" t="s">
        <v>1</v>
      </c>
      <c r="F532" s="212" t="s">
        <v>667</v>
      </c>
      <c r="G532" s="210"/>
      <c r="H532" s="213">
        <v>22.814</v>
      </c>
      <c r="I532" s="214"/>
      <c r="J532" s="210"/>
      <c r="K532" s="210"/>
      <c r="L532" s="215"/>
      <c r="M532" s="216"/>
      <c r="N532" s="217"/>
      <c r="O532" s="217"/>
      <c r="P532" s="217"/>
      <c r="Q532" s="217"/>
      <c r="R532" s="217"/>
      <c r="S532" s="217"/>
      <c r="T532" s="218"/>
      <c r="AT532" s="219" t="s">
        <v>176</v>
      </c>
      <c r="AU532" s="219" t="s">
        <v>84</v>
      </c>
      <c r="AV532" s="13" t="s">
        <v>84</v>
      </c>
      <c r="AW532" s="13" t="s">
        <v>32</v>
      </c>
      <c r="AX532" s="13" t="s">
        <v>76</v>
      </c>
      <c r="AY532" s="219" t="s">
        <v>164</v>
      </c>
    </row>
    <row r="533" spans="1:65" s="15" customFormat="1" ht="11.25">
      <c r="B533" s="241"/>
      <c r="C533" s="242"/>
      <c r="D533" s="204" t="s">
        <v>176</v>
      </c>
      <c r="E533" s="243" t="s">
        <v>1</v>
      </c>
      <c r="F533" s="244" t="s">
        <v>640</v>
      </c>
      <c r="G533" s="242"/>
      <c r="H533" s="245">
        <v>28.184000000000001</v>
      </c>
      <c r="I533" s="246"/>
      <c r="J533" s="242"/>
      <c r="K533" s="242"/>
      <c r="L533" s="247"/>
      <c r="M533" s="248"/>
      <c r="N533" s="249"/>
      <c r="O533" s="249"/>
      <c r="P533" s="249"/>
      <c r="Q533" s="249"/>
      <c r="R533" s="249"/>
      <c r="S533" s="249"/>
      <c r="T533" s="250"/>
      <c r="AT533" s="251" t="s">
        <v>176</v>
      </c>
      <c r="AU533" s="251" t="s">
        <v>84</v>
      </c>
      <c r="AV533" s="15" t="s">
        <v>303</v>
      </c>
      <c r="AW533" s="15" t="s">
        <v>32</v>
      </c>
      <c r="AX533" s="15" t="s">
        <v>76</v>
      </c>
      <c r="AY533" s="251" t="s">
        <v>164</v>
      </c>
    </row>
    <row r="534" spans="1:65" s="13" customFormat="1" ht="11.25">
      <c r="B534" s="209"/>
      <c r="C534" s="210"/>
      <c r="D534" s="204" t="s">
        <v>176</v>
      </c>
      <c r="E534" s="211" t="s">
        <v>1</v>
      </c>
      <c r="F534" s="212" t="s">
        <v>668</v>
      </c>
      <c r="G534" s="210"/>
      <c r="H534" s="213">
        <v>7.66</v>
      </c>
      <c r="I534" s="214"/>
      <c r="J534" s="210"/>
      <c r="K534" s="210"/>
      <c r="L534" s="215"/>
      <c r="M534" s="216"/>
      <c r="N534" s="217"/>
      <c r="O534" s="217"/>
      <c r="P534" s="217"/>
      <c r="Q534" s="217"/>
      <c r="R534" s="217"/>
      <c r="S534" s="217"/>
      <c r="T534" s="218"/>
      <c r="AT534" s="219" t="s">
        <v>176</v>
      </c>
      <c r="AU534" s="219" t="s">
        <v>84</v>
      </c>
      <c r="AV534" s="13" t="s">
        <v>84</v>
      </c>
      <c r="AW534" s="13" t="s">
        <v>32</v>
      </c>
      <c r="AX534" s="13" t="s">
        <v>76</v>
      </c>
      <c r="AY534" s="219" t="s">
        <v>164</v>
      </c>
    </row>
    <row r="535" spans="1:65" s="13" customFormat="1" ht="22.5">
      <c r="B535" s="209"/>
      <c r="C535" s="210"/>
      <c r="D535" s="204" t="s">
        <v>176</v>
      </c>
      <c r="E535" s="211" t="s">
        <v>1</v>
      </c>
      <c r="F535" s="212" t="s">
        <v>669</v>
      </c>
      <c r="G535" s="210"/>
      <c r="H535" s="213">
        <v>19.315000000000001</v>
      </c>
      <c r="I535" s="214"/>
      <c r="J535" s="210"/>
      <c r="K535" s="210"/>
      <c r="L535" s="215"/>
      <c r="M535" s="216"/>
      <c r="N535" s="217"/>
      <c r="O535" s="217"/>
      <c r="P535" s="217"/>
      <c r="Q535" s="217"/>
      <c r="R535" s="217"/>
      <c r="S535" s="217"/>
      <c r="T535" s="218"/>
      <c r="AT535" s="219" t="s">
        <v>176</v>
      </c>
      <c r="AU535" s="219" t="s">
        <v>84</v>
      </c>
      <c r="AV535" s="13" t="s">
        <v>84</v>
      </c>
      <c r="AW535" s="13" t="s">
        <v>32</v>
      </c>
      <c r="AX535" s="13" t="s">
        <v>76</v>
      </c>
      <c r="AY535" s="219" t="s">
        <v>164</v>
      </c>
    </row>
    <row r="536" spans="1:65" s="13" customFormat="1" ht="11.25">
      <c r="B536" s="209"/>
      <c r="C536" s="210"/>
      <c r="D536" s="204" t="s">
        <v>176</v>
      </c>
      <c r="E536" s="211" t="s">
        <v>1</v>
      </c>
      <c r="F536" s="212" t="s">
        <v>670</v>
      </c>
      <c r="G536" s="210"/>
      <c r="H536" s="213">
        <v>3.3</v>
      </c>
      <c r="I536" s="214"/>
      <c r="J536" s="210"/>
      <c r="K536" s="210"/>
      <c r="L536" s="215"/>
      <c r="M536" s="216"/>
      <c r="N536" s="217"/>
      <c r="O536" s="217"/>
      <c r="P536" s="217"/>
      <c r="Q536" s="217"/>
      <c r="R536" s="217"/>
      <c r="S536" s="217"/>
      <c r="T536" s="218"/>
      <c r="AT536" s="219" t="s">
        <v>176</v>
      </c>
      <c r="AU536" s="219" t="s">
        <v>84</v>
      </c>
      <c r="AV536" s="13" t="s">
        <v>84</v>
      </c>
      <c r="AW536" s="13" t="s">
        <v>32</v>
      </c>
      <c r="AX536" s="13" t="s">
        <v>76</v>
      </c>
      <c r="AY536" s="219" t="s">
        <v>164</v>
      </c>
    </row>
    <row r="537" spans="1:65" s="13" customFormat="1" ht="11.25">
      <c r="B537" s="209"/>
      <c r="C537" s="210"/>
      <c r="D537" s="204" t="s">
        <v>176</v>
      </c>
      <c r="E537" s="211" t="s">
        <v>1</v>
      </c>
      <c r="F537" s="212" t="s">
        <v>671</v>
      </c>
      <c r="G537" s="210"/>
      <c r="H537" s="213">
        <v>6.0570000000000004</v>
      </c>
      <c r="I537" s="214"/>
      <c r="J537" s="210"/>
      <c r="K537" s="210"/>
      <c r="L537" s="215"/>
      <c r="M537" s="216"/>
      <c r="N537" s="217"/>
      <c r="O537" s="217"/>
      <c r="P537" s="217"/>
      <c r="Q537" s="217"/>
      <c r="R537" s="217"/>
      <c r="S537" s="217"/>
      <c r="T537" s="218"/>
      <c r="AT537" s="219" t="s">
        <v>176</v>
      </c>
      <c r="AU537" s="219" t="s">
        <v>84</v>
      </c>
      <c r="AV537" s="13" t="s">
        <v>84</v>
      </c>
      <c r="AW537" s="13" t="s">
        <v>32</v>
      </c>
      <c r="AX537" s="13" t="s">
        <v>76</v>
      </c>
      <c r="AY537" s="219" t="s">
        <v>164</v>
      </c>
    </row>
    <row r="538" spans="1:65" s="13" customFormat="1" ht="11.25">
      <c r="B538" s="209"/>
      <c r="C538" s="210"/>
      <c r="D538" s="204" t="s">
        <v>176</v>
      </c>
      <c r="E538" s="211" t="s">
        <v>1</v>
      </c>
      <c r="F538" s="212" t="s">
        <v>672</v>
      </c>
      <c r="G538" s="210"/>
      <c r="H538" s="213">
        <v>3.51</v>
      </c>
      <c r="I538" s="214"/>
      <c r="J538" s="210"/>
      <c r="K538" s="210"/>
      <c r="L538" s="215"/>
      <c r="M538" s="216"/>
      <c r="N538" s="217"/>
      <c r="O538" s="217"/>
      <c r="P538" s="217"/>
      <c r="Q538" s="217"/>
      <c r="R538" s="217"/>
      <c r="S538" s="217"/>
      <c r="T538" s="218"/>
      <c r="AT538" s="219" t="s">
        <v>176</v>
      </c>
      <c r="AU538" s="219" t="s">
        <v>84</v>
      </c>
      <c r="AV538" s="13" t="s">
        <v>84</v>
      </c>
      <c r="AW538" s="13" t="s">
        <v>32</v>
      </c>
      <c r="AX538" s="13" t="s">
        <v>76</v>
      </c>
      <c r="AY538" s="219" t="s">
        <v>164</v>
      </c>
    </row>
    <row r="539" spans="1:65" s="13" customFormat="1" ht="11.25">
      <c r="B539" s="209"/>
      <c r="C539" s="210"/>
      <c r="D539" s="204" t="s">
        <v>176</v>
      </c>
      <c r="E539" s="211" t="s">
        <v>1</v>
      </c>
      <c r="F539" s="212" t="s">
        <v>673</v>
      </c>
      <c r="G539" s="210"/>
      <c r="H539" s="213">
        <v>7.9089999999999998</v>
      </c>
      <c r="I539" s="214"/>
      <c r="J539" s="210"/>
      <c r="K539" s="210"/>
      <c r="L539" s="215"/>
      <c r="M539" s="216"/>
      <c r="N539" s="217"/>
      <c r="O539" s="217"/>
      <c r="P539" s="217"/>
      <c r="Q539" s="217"/>
      <c r="R539" s="217"/>
      <c r="S539" s="217"/>
      <c r="T539" s="218"/>
      <c r="AT539" s="219" t="s">
        <v>176</v>
      </c>
      <c r="AU539" s="219" t="s">
        <v>84</v>
      </c>
      <c r="AV539" s="13" t="s">
        <v>84</v>
      </c>
      <c r="AW539" s="13" t="s">
        <v>32</v>
      </c>
      <c r="AX539" s="13" t="s">
        <v>76</v>
      </c>
      <c r="AY539" s="219" t="s">
        <v>164</v>
      </c>
    </row>
    <row r="540" spans="1:65" s="15" customFormat="1" ht="11.25">
      <c r="B540" s="241"/>
      <c r="C540" s="242"/>
      <c r="D540" s="204" t="s">
        <v>176</v>
      </c>
      <c r="E540" s="243" t="s">
        <v>1</v>
      </c>
      <c r="F540" s="244" t="s">
        <v>655</v>
      </c>
      <c r="G540" s="242"/>
      <c r="H540" s="245">
        <v>47.750999999999998</v>
      </c>
      <c r="I540" s="246"/>
      <c r="J540" s="242"/>
      <c r="K540" s="242"/>
      <c r="L540" s="247"/>
      <c r="M540" s="248"/>
      <c r="N540" s="249"/>
      <c r="O540" s="249"/>
      <c r="P540" s="249"/>
      <c r="Q540" s="249"/>
      <c r="R540" s="249"/>
      <c r="S540" s="249"/>
      <c r="T540" s="250"/>
      <c r="AT540" s="251" t="s">
        <v>176</v>
      </c>
      <c r="AU540" s="251" t="s">
        <v>84</v>
      </c>
      <c r="AV540" s="15" t="s">
        <v>303</v>
      </c>
      <c r="AW540" s="15" t="s">
        <v>32</v>
      </c>
      <c r="AX540" s="15" t="s">
        <v>76</v>
      </c>
      <c r="AY540" s="251" t="s">
        <v>164</v>
      </c>
    </row>
    <row r="541" spans="1:65" s="14" customFormat="1" ht="11.25">
      <c r="B541" s="220"/>
      <c r="C541" s="221"/>
      <c r="D541" s="204" t="s">
        <v>176</v>
      </c>
      <c r="E541" s="222" t="s">
        <v>1</v>
      </c>
      <c r="F541" s="223" t="s">
        <v>185</v>
      </c>
      <c r="G541" s="221"/>
      <c r="H541" s="224">
        <v>75.935000000000002</v>
      </c>
      <c r="I541" s="225"/>
      <c r="J541" s="221"/>
      <c r="K541" s="221"/>
      <c r="L541" s="226"/>
      <c r="M541" s="227"/>
      <c r="N541" s="228"/>
      <c r="O541" s="228"/>
      <c r="P541" s="228"/>
      <c r="Q541" s="228"/>
      <c r="R541" s="228"/>
      <c r="S541" s="228"/>
      <c r="T541" s="229"/>
      <c r="AT541" s="230" t="s">
        <v>176</v>
      </c>
      <c r="AU541" s="230" t="s">
        <v>84</v>
      </c>
      <c r="AV541" s="14" t="s">
        <v>172</v>
      </c>
      <c r="AW541" s="14" t="s">
        <v>32</v>
      </c>
      <c r="AX541" s="14" t="s">
        <v>82</v>
      </c>
      <c r="AY541" s="230" t="s">
        <v>164</v>
      </c>
    </row>
    <row r="542" spans="1:65" s="2" customFormat="1" ht="14.45" customHeight="1">
      <c r="A542" s="34"/>
      <c r="B542" s="35"/>
      <c r="C542" s="191" t="s">
        <v>679</v>
      </c>
      <c r="D542" s="191" t="s">
        <v>167</v>
      </c>
      <c r="E542" s="192" t="s">
        <v>680</v>
      </c>
      <c r="F542" s="193" t="s">
        <v>681</v>
      </c>
      <c r="G542" s="194" t="s">
        <v>258</v>
      </c>
      <c r="H542" s="195">
        <v>3.3</v>
      </c>
      <c r="I542" s="196"/>
      <c r="J542" s="197">
        <f>ROUND(I542*H542,2)</f>
        <v>0</v>
      </c>
      <c r="K542" s="193" t="s">
        <v>171</v>
      </c>
      <c r="L542" s="39"/>
      <c r="M542" s="198" t="s">
        <v>1</v>
      </c>
      <c r="N542" s="199" t="s">
        <v>42</v>
      </c>
      <c r="O542" s="71"/>
      <c r="P542" s="200">
        <f>O542*H542</f>
        <v>0</v>
      </c>
      <c r="Q542" s="200">
        <v>0</v>
      </c>
      <c r="R542" s="200">
        <f>Q542*H542</f>
        <v>0</v>
      </c>
      <c r="S542" s="200">
        <v>0</v>
      </c>
      <c r="T542" s="201">
        <f>S542*H542</f>
        <v>0</v>
      </c>
      <c r="U542" s="34"/>
      <c r="V542" s="34"/>
      <c r="W542" s="34"/>
      <c r="X542" s="34"/>
      <c r="Y542" s="34"/>
      <c r="Z542" s="34"/>
      <c r="AA542" s="34"/>
      <c r="AB542" s="34"/>
      <c r="AC542" s="34"/>
      <c r="AD542" s="34"/>
      <c r="AE542" s="34"/>
      <c r="AR542" s="202" t="s">
        <v>172</v>
      </c>
      <c r="AT542" s="202" t="s">
        <v>167</v>
      </c>
      <c r="AU542" s="202" t="s">
        <v>84</v>
      </c>
      <c r="AY542" s="17" t="s">
        <v>164</v>
      </c>
      <c r="BE542" s="203">
        <f>IF(N542="základní",J542,0)</f>
        <v>0</v>
      </c>
      <c r="BF542" s="203">
        <f>IF(N542="snížená",J542,0)</f>
        <v>0</v>
      </c>
      <c r="BG542" s="203">
        <f>IF(N542="zákl. přenesená",J542,0)</f>
        <v>0</v>
      </c>
      <c r="BH542" s="203">
        <f>IF(N542="sníž. přenesená",J542,0)</f>
        <v>0</v>
      </c>
      <c r="BI542" s="203">
        <f>IF(N542="nulová",J542,0)</f>
        <v>0</v>
      </c>
      <c r="BJ542" s="17" t="s">
        <v>84</v>
      </c>
      <c r="BK542" s="203">
        <f>ROUND(I542*H542,2)</f>
        <v>0</v>
      </c>
      <c r="BL542" s="17" t="s">
        <v>172</v>
      </c>
      <c r="BM542" s="202" t="s">
        <v>682</v>
      </c>
    </row>
    <row r="543" spans="1:65" s="2" customFormat="1" ht="19.5">
      <c r="A543" s="34"/>
      <c r="B543" s="35"/>
      <c r="C543" s="36"/>
      <c r="D543" s="204" t="s">
        <v>174</v>
      </c>
      <c r="E543" s="36"/>
      <c r="F543" s="205" t="s">
        <v>683</v>
      </c>
      <c r="G543" s="36"/>
      <c r="H543" s="36"/>
      <c r="I543" s="206"/>
      <c r="J543" s="36"/>
      <c r="K543" s="36"/>
      <c r="L543" s="39"/>
      <c r="M543" s="207"/>
      <c r="N543" s="208"/>
      <c r="O543" s="71"/>
      <c r="P543" s="71"/>
      <c r="Q543" s="71"/>
      <c r="R543" s="71"/>
      <c r="S543" s="71"/>
      <c r="T543" s="72"/>
      <c r="U543" s="34"/>
      <c r="V543" s="34"/>
      <c r="W543" s="34"/>
      <c r="X543" s="34"/>
      <c r="Y543" s="34"/>
      <c r="Z543" s="34"/>
      <c r="AA543" s="34"/>
      <c r="AB543" s="34"/>
      <c r="AC543" s="34"/>
      <c r="AD543" s="34"/>
      <c r="AE543" s="34"/>
      <c r="AT543" s="17" t="s">
        <v>174</v>
      </c>
      <c r="AU543" s="17" t="s">
        <v>84</v>
      </c>
    </row>
    <row r="544" spans="1:65" s="13" customFormat="1" ht="11.25">
      <c r="B544" s="209"/>
      <c r="C544" s="210"/>
      <c r="D544" s="204" t="s">
        <v>176</v>
      </c>
      <c r="E544" s="211" t="s">
        <v>1</v>
      </c>
      <c r="F544" s="212" t="s">
        <v>684</v>
      </c>
      <c r="G544" s="210"/>
      <c r="H544" s="213">
        <v>3.3</v>
      </c>
      <c r="I544" s="214"/>
      <c r="J544" s="210"/>
      <c r="K544" s="210"/>
      <c r="L544" s="215"/>
      <c r="M544" s="216"/>
      <c r="N544" s="217"/>
      <c r="O544" s="217"/>
      <c r="P544" s="217"/>
      <c r="Q544" s="217"/>
      <c r="R544" s="217"/>
      <c r="S544" s="217"/>
      <c r="T544" s="218"/>
      <c r="AT544" s="219" t="s">
        <v>176</v>
      </c>
      <c r="AU544" s="219" t="s">
        <v>84</v>
      </c>
      <c r="AV544" s="13" t="s">
        <v>84</v>
      </c>
      <c r="AW544" s="13" t="s">
        <v>32</v>
      </c>
      <c r="AX544" s="13" t="s">
        <v>82</v>
      </c>
      <c r="AY544" s="219" t="s">
        <v>164</v>
      </c>
    </row>
    <row r="545" spans="1:65" s="2" customFormat="1" ht="24.2" customHeight="1">
      <c r="A545" s="34"/>
      <c r="B545" s="35"/>
      <c r="C545" s="191" t="s">
        <v>685</v>
      </c>
      <c r="D545" s="191" t="s">
        <v>167</v>
      </c>
      <c r="E545" s="192" t="s">
        <v>686</v>
      </c>
      <c r="F545" s="193" t="s">
        <v>687</v>
      </c>
      <c r="G545" s="194" t="s">
        <v>258</v>
      </c>
      <c r="H545" s="195">
        <v>12.7</v>
      </c>
      <c r="I545" s="196"/>
      <c r="J545" s="197">
        <f>ROUND(I545*H545,2)</f>
        <v>0</v>
      </c>
      <c r="K545" s="193" t="s">
        <v>171</v>
      </c>
      <c r="L545" s="39"/>
      <c r="M545" s="198" t="s">
        <v>1</v>
      </c>
      <c r="N545" s="199" t="s">
        <v>42</v>
      </c>
      <c r="O545" s="71"/>
      <c r="P545" s="200">
        <f>O545*H545</f>
        <v>0</v>
      </c>
      <c r="Q545" s="200">
        <v>0</v>
      </c>
      <c r="R545" s="200">
        <f>Q545*H545</f>
        <v>0</v>
      </c>
      <c r="S545" s="200">
        <v>0</v>
      </c>
      <c r="T545" s="201">
        <f>S545*H545</f>
        <v>0</v>
      </c>
      <c r="U545" s="34"/>
      <c r="V545" s="34"/>
      <c r="W545" s="34"/>
      <c r="X545" s="34"/>
      <c r="Y545" s="34"/>
      <c r="Z545" s="34"/>
      <c r="AA545" s="34"/>
      <c r="AB545" s="34"/>
      <c r="AC545" s="34"/>
      <c r="AD545" s="34"/>
      <c r="AE545" s="34"/>
      <c r="AR545" s="202" t="s">
        <v>172</v>
      </c>
      <c r="AT545" s="202" t="s">
        <v>167</v>
      </c>
      <c r="AU545" s="202" t="s">
        <v>84</v>
      </c>
      <c r="AY545" s="17" t="s">
        <v>164</v>
      </c>
      <c r="BE545" s="203">
        <f>IF(N545="základní",J545,0)</f>
        <v>0</v>
      </c>
      <c r="BF545" s="203">
        <f>IF(N545="snížená",J545,0)</f>
        <v>0</v>
      </c>
      <c r="BG545" s="203">
        <f>IF(N545="zákl. přenesená",J545,0)</f>
        <v>0</v>
      </c>
      <c r="BH545" s="203">
        <f>IF(N545="sníž. přenesená",J545,0)</f>
        <v>0</v>
      </c>
      <c r="BI545" s="203">
        <f>IF(N545="nulová",J545,0)</f>
        <v>0</v>
      </c>
      <c r="BJ545" s="17" t="s">
        <v>84</v>
      </c>
      <c r="BK545" s="203">
        <f>ROUND(I545*H545,2)</f>
        <v>0</v>
      </c>
      <c r="BL545" s="17" t="s">
        <v>172</v>
      </c>
      <c r="BM545" s="202" t="s">
        <v>688</v>
      </c>
    </row>
    <row r="546" spans="1:65" s="2" customFormat="1" ht="19.5">
      <c r="A546" s="34"/>
      <c r="B546" s="35"/>
      <c r="C546" s="36"/>
      <c r="D546" s="204" t="s">
        <v>174</v>
      </c>
      <c r="E546" s="36"/>
      <c r="F546" s="205" t="s">
        <v>689</v>
      </c>
      <c r="G546" s="36"/>
      <c r="H546" s="36"/>
      <c r="I546" s="206"/>
      <c r="J546" s="36"/>
      <c r="K546" s="36"/>
      <c r="L546" s="39"/>
      <c r="M546" s="207"/>
      <c r="N546" s="208"/>
      <c r="O546" s="71"/>
      <c r="P546" s="71"/>
      <c r="Q546" s="71"/>
      <c r="R546" s="71"/>
      <c r="S546" s="71"/>
      <c r="T546" s="72"/>
      <c r="U546" s="34"/>
      <c r="V546" s="34"/>
      <c r="W546" s="34"/>
      <c r="X546" s="34"/>
      <c r="Y546" s="34"/>
      <c r="Z546" s="34"/>
      <c r="AA546" s="34"/>
      <c r="AB546" s="34"/>
      <c r="AC546" s="34"/>
      <c r="AD546" s="34"/>
      <c r="AE546" s="34"/>
      <c r="AT546" s="17" t="s">
        <v>174</v>
      </c>
      <c r="AU546" s="17" t="s">
        <v>84</v>
      </c>
    </row>
    <row r="547" spans="1:65" s="13" customFormat="1" ht="11.25">
      <c r="B547" s="209"/>
      <c r="C547" s="210"/>
      <c r="D547" s="204" t="s">
        <v>176</v>
      </c>
      <c r="E547" s="211" t="s">
        <v>1</v>
      </c>
      <c r="F547" s="212" t="s">
        <v>690</v>
      </c>
      <c r="G547" s="210"/>
      <c r="H547" s="213">
        <v>12.7</v>
      </c>
      <c r="I547" s="214"/>
      <c r="J547" s="210"/>
      <c r="K547" s="210"/>
      <c r="L547" s="215"/>
      <c r="M547" s="216"/>
      <c r="N547" s="217"/>
      <c r="O547" s="217"/>
      <c r="P547" s="217"/>
      <c r="Q547" s="217"/>
      <c r="R547" s="217"/>
      <c r="S547" s="217"/>
      <c r="T547" s="218"/>
      <c r="AT547" s="219" t="s">
        <v>176</v>
      </c>
      <c r="AU547" s="219" t="s">
        <v>84</v>
      </c>
      <c r="AV547" s="13" t="s">
        <v>84</v>
      </c>
      <c r="AW547" s="13" t="s">
        <v>32</v>
      </c>
      <c r="AX547" s="13" t="s">
        <v>82</v>
      </c>
      <c r="AY547" s="219" t="s">
        <v>164</v>
      </c>
    </row>
    <row r="548" spans="1:65" s="2" customFormat="1" ht="24.2" customHeight="1">
      <c r="A548" s="34"/>
      <c r="B548" s="35"/>
      <c r="C548" s="191" t="s">
        <v>691</v>
      </c>
      <c r="D548" s="191" t="s">
        <v>167</v>
      </c>
      <c r="E548" s="192" t="s">
        <v>692</v>
      </c>
      <c r="F548" s="193" t="s">
        <v>693</v>
      </c>
      <c r="G548" s="194" t="s">
        <v>244</v>
      </c>
      <c r="H548" s="195">
        <v>151.608</v>
      </c>
      <c r="I548" s="196"/>
      <c r="J548" s="197">
        <f>ROUND(I548*H548,2)</f>
        <v>0</v>
      </c>
      <c r="K548" s="193" t="s">
        <v>171</v>
      </c>
      <c r="L548" s="39"/>
      <c r="M548" s="198" t="s">
        <v>1</v>
      </c>
      <c r="N548" s="199" t="s">
        <v>42</v>
      </c>
      <c r="O548" s="71"/>
      <c r="P548" s="200">
        <f>O548*H548</f>
        <v>0</v>
      </c>
      <c r="Q548" s="200">
        <v>0</v>
      </c>
      <c r="R548" s="200">
        <f>Q548*H548</f>
        <v>0</v>
      </c>
      <c r="S548" s="200">
        <v>0</v>
      </c>
      <c r="T548" s="201">
        <f>S548*H548</f>
        <v>0</v>
      </c>
      <c r="U548" s="34"/>
      <c r="V548" s="34"/>
      <c r="W548" s="34"/>
      <c r="X548" s="34"/>
      <c r="Y548" s="34"/>
      <c r="Z548" s="34"/>
      <c r="AA548" s="34"/>
      <c r="AB548" s="34"/>
      <c r="AC548" s="34"/>
      <c r="AD548" s="34"/>
      <c r="AE548" s="34"/>
      <c r="AR548" s="202" t="s">
        <v>172</v>
      </c>
      <c r="AT548" s="202" t="s">
        <v>167</v>
      </c>
      <c r="AU548" s="202" t="s">
        <v>84</v>
      </c>
      <c r="AY548" s="17" t="s">
        <v>164</v>
      </c>
      <c r="BE548" s="203">
        <f>IF(N548="základní",J548,0)</f>
        <v>0</v>
      </c>
      <c r="BF548" s="203">
        <f>IF(N548="snížená",J548,0)</f>
        <v>0</v>
      </c>
      <c r="BG548" s="203">
        <f>IF(N548="zákl. přenesená",J548,0)</f>
        <v>0</v>
      </c>
      <c r="BH548" s="203">
        <f>IF(N548="sníž. přenesená",J548,0)</f>
        <v>0</v>
      </c>
      <c r="BI548" s="203">
        <f>IF(N548="nulová",J548,0)</f>
        <v>0</v>
      </c>
      <c r="BJ548" s="17" t="s">
        <v>84</v>
      </c>
      <c r="BK548" s="203">
        <f>ROUND(I548*H548,2)</f>
        <v>0</v>
      </c>
      <c r="BL548" s="17" t="s">
        <v>172</v>
      </c>
      <c r="BM548" s="202" t="s">
        <v>694</v>
      </c>
    </row>
    <row r="549" spans="1:65" s="2" customFormat="1" ht="29.25">
      <c r="A549" s="34"/>
      <c r="B549" s="35"/>
      <c r="C549" s="36"/>
      <c r="D549" s="204" t="s">
        <v>174</v>
      </c>
      <c r="E549" s="36"/>
      <c r="F549" s="205" t="s">
        <v>695</v>
      </c>
      <c r="G549" s="36"/>
      <c r="H549" s="36"/>
      <c r="I549" s="206"/>
      <c r="J549" s="36"/>
      <c r="K549" s="36"/>
      <c r="L549" s="39"/>
      <c r="M549" s="207"/>
      <c r="N549" s="208"/>
      <c r="O549" s="71"/>
      <c r="P549" s="71"/>
      <c r="Q549" s="71"/>
      <c r="R549" s="71"/>
      <c r="S549" s="71"/>
      <c r="T549" s="72"/>
      <c r="U549" s="34"/>
      <c r="V549" s="34"/>
      <c r="W549" s="34"/>
      <c r="X549" s="34"/>
      <c r="Y549" s="34"/>
      <c r="Z549" s="34"/>
      <c r="AA549" s="34"/>
      <c r="AB549" s="34"/>
      <c r="AC549" s="34"/>
      <c r="AD549" s="34"/>
      <c r="AE549" s="34"/>
      <c r="AT549" s="17" t="s">
        <v>174</v>
      </c>
      <c r="AU549" s="17" t="s">
        <v>84</v>
      </c>
    </row>
    <row r="550" spans="1:65" s="13" customFormat="1" ht="22.5">
      <c r="B550" s="209"/>
      <c r="C550" s="210"/>
      <c r="D550" s="204" t="s">
        <v>176</v>
      </c>
      <c r="E550" s="211" t="s">
        <v>1</v>
      </c>
      <c r="F550" s="212" t="s">
        <v>696</v>
      </c>
      <c r="G550" s="210"/>
      <c r="H550" s="213">
        <v>31.527999999999999</v>
      </c>
      <c r="I550" s="214"/>
      <c r="J550" s="210"/>
      <c r="K550" s="210"/>
      <c r="L550" s="215"/>
      <c r="M550" s="216"/>
      <c r="N550" s="217"/>
      <c r="O550" s="217"/>
      <c r="P550" s="217"/>
      <c r="Q550" s="217"/>
      <c r="R550" s="217"/>
      <c r="S550" s="217"/>
      <c r="T550" s="218"/>
      <c r="AT550" s="219" t="s">
        <v>176</v>
      </c>
      <c r="AU550" s="219" t="s">
        <v>84</v>
      </c>
      <c r="AV550" s="13" t="s">
        <v>84</v>
      </c>
      <c r="AW550" s="13" t="s">
        <v>32</v>
      </c>
      <c r="AX550" s="13" t="s">
        <v>76</v>
      </c>
      <c r="AY550" s="219" t="s">
        <v>164</v>
      </c>
    </row>
    <row r="551" spans="1:65" s="13" customFormat="1" ht="22.5">
      <c r="B551" s="209"/>
      <c r="C551" s="210"/>
      <c r="D551" s="204" t="s">
        <v>176</v>
      </c>
      <c r="E551" s="211" t="s">
        <v>1</v>
      </c>
      <c r="F551" s="212" t="s">
        <v>697</v>
      </c>
      <c r="G551" s="210"/>
      <c r="H551" s="213">
        <v>28.96</v>
      </c>
      <c r="I551" s="214"/>
      <c r="J551" s="210"/>
      <c r="K551" s="210"/>
      <c r="L551" s="215"/>
      <c r="M551" s="216"/>
      <c r="N551" s="217"/>
      <c r="O551" s="217"/>
      <c r="P551" s="217"/>
      <c r="Q551" s="217"/>
      <c r="R551" s="217"/>
      <c r="S551" s="217"/>
      <c r="T551" s="218"/>
      <c r="AT551" s="219" t="s">
        <v>176</v>
      </c>
      <c r="AU551" s="219" t="s">
        <v>84</v>
      </c>
      <c r="AV551" s="13" t="s">
        <v>84</v>
      </c>
      <c r="AW551" s="13" t="s">
        <v>32</v>
      </c>
      <c r="AX551" s="13" t="s">
        <v>76</v>
      </c>
      <c r="AY551" s="219" t="s">
        <v>164</v>
      </c>
    </row>
    <row r="552" spans="1:65" s="13" customFormat="1" ht="11.25">
      <c r="B552" s="209"/>
      <c r="C552" s="210"/>
      <c r="D552" s="204" t="s">
        <v>176</v>
      </c>
      <c r="E552" s="211" t="s">
        <v>1</v>
      </c>
      <c r="F552" s="212" t="s">
        <v>698</v>
      </c>
      <c r="G552" s="210"/>
      <c r="H552" s="213">
        <v>91.12</v>
      </c>
      <c r="I552" s="214"/>
      <c r="J552" s="210"/>
      <c r="K552" s="210"/>
      <c r="L552" s="215"/>
      <c r="M552" s="216"/>
      <c r="N552" s="217"/>
      <c r="O552" s="217"/>
      <c r="P552" s="217"/>
      <c r="Q552" s="217"/>
      <c r="R552" s="217"/>
      <c r="S552" s="217"/>
      <c r="T552" s="218"/>
      <c r="AT552" s="219" t="s">
        <v>176</v>
      </c>
      <c r="AU552" s="219" t="s">
        <v>84</v>
      </c>
      <c r="AV552" s="13" t="s">
        <v>84</v>
      </c>
      <c r="AW552" s="13" t="s">
        <v>32</v>
      </c>
      <c r="AX552" s="13" t="s">
        <v>76</v>
      </c>
      <c r="AY552" s="219" t="s">
        <v>164</v>
      </c>
    </row>
    <row r="553" spans="1:65" s="14" customFormat="1" ht="11.25">
      <c r="B553" s="220"/>
      <c r="C553" s="221"/>
      <c r="D553" s="204" t="s">
        <v>176</v>
      </c>
      <c r="E553" s="222" t="s">
        <v>1</v>
      </c>
      <c r="F553" s="223" t="s">
        <v>699</v>
      </c>
      <c r="G553" s="221"/>
      <c r="H553" s="224">
        <v>151.608</v>
      </c>
      <c r="I553" s="225"/>
      <c r="J553" s="221"/>
      <c r="K553" s="221"/>
      <c r="L553" s="226"/>
      <c r="M553" s="227"/>
      <c r="N553" s="228"/>
      <c r="O553" s="228"/>
      <c r="P553" s="228"/>
      <c r="Q553" s="228"/>
      <c r="R553" s="228"/>
      <c r="S553" s="228"/>
      <c r="T553" s="229"/>
      <c r="AT553" s="230" t="s">
        <v>176</v>
      </c>
      <c r="AU553" s="230" t="s">
        <v>84</v>
      </c>
      <c r="AV553" s="14" t="s">
        <v>172</v>
      </c>
      <c r="AW553" s="14" t="s">
        <v>32</v>
      </c>
      <c r="AX553" s="14" t="s">
        <v>82</v>
      </c>
      <c r="AY553" s="230" t="s">
        <v>164</v>
      </c>
    </row>
    <row r="554" spans="1:65" s="2" customFormat="1" ht="24.2" customHeight="1">
      <c r="A554" s="34"/>
      <c r="B554" s="35"/>
      <c r="C554" s="231" t="s">
        <v>700</v>
      </c>
      <c r="D554" s="231" t="s">
        <v>218</v>
      </c>
      <c r="E554" s="232" t="s">
        <v>701</v>
      </c>
      <c r="F554" s="233" t="s">
        <v>702</v>
      </c>
      <c r="G554" s="234" t="s">
        <v>244</v>
      </c>
      <c r="H554" s="235">
        <v>159.18799999999999</v>
      </c>
      <c r="I554" s="236"/>
      <c r="J554" s="237">
        <f>ROUND(I554*H554,2)</f>
        <v>0</v>
      </c>
      <c r="K554" s="233" t="s">
        <v>171</v>
      </c>
      <c r="L554" s="238"/>
      <c r="M554" s="239" t="s">
        <v>1</v>
      </c>
      <c r="N554" s="240" t="s">
        <v>42</v>
      </c>
      <c r="O554" s="71"/>
      <c r="P554" s="200">
        <f>O554*H554</f>
        <v>0</v>
      </c>
      <c r="Q554" s="200">
        <v>1.2E-4</v>
      </c>
      <c r="R554" s="200">
        <f>Q554*H554</f>
        <v>1.9102559999999998E-2</v>
      </c>
      <c r="S554" s="200">
        <v>0</v>
      </c>
      <c r="T554" s="201">
        <f>S554*H554</f>
        <v>0</v>
      </c>
      <c r="U554" s="34"/>
      <c r="V554" s="34"/>
      <c r="W554" s="34"/>
      <c r="X554" s="34"/>
      <c r="Y554" s="34"/>
      <c r="Z554" s="34"/>
      <c r="AA554" s="34"/>
      <c r="AB554" s="34"/>
      <c r="AC554" s="34"/>
      <c r="AD554" s="34"/>
      <c r="AE554" s="34"/>
      <c r="AR554" s="202" t="s">
        <v>221</v>
      </c>
      <c r="AT554" s="202" t="s">
        <v>218</v>
      </c>
      <c r="AU554" s="202" t="s">
        <v>84</v>
      </c>
      <c r="AY554" s="17" t="s">
        <v>164</v>
      </c>
      <c r="BE554" s="203">
        <f>IF(N554="základní",J554,0)</f>
        <v>0</v>
      </c>
      <c r="BF554" s="203">
        <f>IF(N554="snížená",J554,0)</f>
        <v>0</v>
      </c>
      <c r="BG554" s="203">
        <f>IF(N554="zákl. přenesená",J554,0)</f>
        <v>0</v>
      </c>
      <c r="BH554" s="203">
        <f>IF(N554="sníž. přenesená",J554,0)</f>
        <v>0</v>
      </c>
      <c r="BI554" s="203">
        <f>IF(N554="nulová",J554,0)</f>
        <v>0</v>
      </c>
      <c r="BJ554" s="17" t="s">
        <v>84</v>
      </c>
      <c r="BK554" s="203">
        <f>ROUND(I554*H554,2)</f>
        <v>0</v>
      </c>
      <c r="BL554" s="17" t="s">
        <v>172</v>
      </c>
      <c r="BM554" s="202" t="s">
        <v>703</v>
      </c>
    </row>
    <row r="555" spans="1:65" s="2" customFormat="1" ht="19.5">
      <c r="A555" s="34"/>
      <c r="B555" s="35"/>
      <c r="C555" s="36"/>
      <c r="D555" s="204" t="s">
        <v>174</v>
      </c>
      <c r="E555" s="36"/>
      <c r="F555" s="205" t="s">
        <v>702</v>
      </c>
      <c r="G555" s="36"/>
      <c r="H555" s="36"/>
      <c r="I555" s="206"/>
      <c r="J555" s="36"/>
      <c r="K555" s="36"/>
      <c r="L555" s="39"/>
      <c r="M555" s="207"/>
      <c r="N555" s="208"/>
      <c r="O555" s="71"/>
      <c r="P555" s="71"/>
      <c r="Q555" s="71"/>
      <c r="R555" s="71"/>
      <c r="S555" s="71"/>
      <c r="T555" s="72"/>
      <c r="U555" s="34"/>
      <c r="V555" s="34"/>
      <c r="W555" s="34"/>
      <c r="X555" s="34"/>
      <c r="Y555" s="34"/>
      <c r="Z555" s="34"/>
      <c r="AA555" s="34"/>
      <c r="AB555" s="34"/>
      <c r="AC555" s="34"/>
      <c r="AD555" s="34"/>
      <c r="AE555" s="34"/>
      <c r="AT555" s="17" t="s">
        <v>174</v>
      </c>
      <c r="AU555" s="17" t="s">
        <v>84</v>
      </c>
    </row>
    <row r="556" spans="1:65" s="13" customFormat="1" ht="11.25">
      <c r="B556" s="209"/>
      <c r="C556" s="210"/>
      <c r="D556" s="204" t="s">
        <v>176</v>
      </c>
      <c r="E556" s="210"/>
      <c r="F556" s="212" t="s">
        <v>704</v>
      </c>
      <c r="G556" s="210"/>
      <c r="H556" s="213">
        <v>159.18799999999999</v>
      </c>
      <c r="I556" s="214"/>
      <c r="J556" s="210"/>
      <c r="K556" s="210"/>
      <c r="L556" s="215"/>
      <c r="M556" s="216"/>
      <c r="N556" s="217"/>
      <c r="O556" s="217"/>
      <c r="P556" s="217"/>
      <c r="Q556" s="217"/>
      <c r="R556" s="217"/>
      <c r="S556" s="217"/>
      <c r="T556" s="218"/>
      <c r="AT556" s="219" t="s">
        <v>176</v>
      </c>
      <c r="AU556" s="219" t="s">
        <v>84</v>
      </c>
      <c r="AV556" s="13" t="s">
        <v>84</v>
      </c>
      <c r="AW556" s="13" t="s">
        <v>4</v>
      </c>
      <c r="AX556" s="13" t="s">
        <v>82</v>
      </c>
      <c r="AY556" s="219" t="s">
        <v>164</v>
      </c>
    </row>
    <row r="557" spans="1:65" s="2" customFormat="1" ht="24.2" customHeight="1">
      <c r="A557" s="34"/>
      <c r="B557" s="35"/>
      <c r="C557" s="191" t="s">
        <v>705</v>
      </c>
      <c r="D557" s="191" t="s">
        <v>167</v>
      </c>
      <c r="E557" s="192" t="s">
        <v>706</v>
      </c>
      <c r="F557" s="193" t="s">
        <v>707</v>
      </c>
      <c r="G557" s="194" t="s">
        <v>244</v>
      </c>
      <c r="H557" s="195">
        <v>60.488</v>
      </c>
      <c r="I557" s="196"/>
      <c r="J557" s="197">
        <f>ROUND(I557*H557,2)</f>
        <v>0</v>
      </c>
      <c r="K557" s="193" t="s">
        <v>171</v>
      </c>
      <c r="L557" s="39"/>
      <c r="M557" s="198" t="s">
        <v>1</v>
      </c>
      <c r="N557" s="199" t="s">
        <v>42</v>
      </c>
      <c r="O557" s="71"/>
      <c r="P557" s="200">
        <f>O557*H557</f>
        <v>0</v>
      </c>
      <c r="Q557" s="200">
        <v>0</v>
      </c>
      <c r="R557" s="200">
        <f>Q557*H557</f>
        <v>0</v>
      </c>
      <c r="S557" s="200">
        <v>0</v>
      </c>
      <c r="T557" s="201">
        <f>S557*H557</f>
        <v>0</v>
      </c>
      <c r="U557" s="34"/>
      <c r="V557" s="34"/>
      <c r="W557" s="34"/>
      <c r="X557" s="34"/>
      <c r="Y557" s="34"/>
      <c r="Z557" s="34"/>
      <c r="AA557" s="34"/>
      <c r="AB557" s="34"/>
      <c r="AC557" s="34"/>
      <c r="AD557" s="34"/>
      <c r="AE557" s="34"/>
      <c r="AR557" s="202" t="s">
        <v>172</v>
      </c>
      <c r="AT557" s="202" t="s">
        <v>167</v>
      </c>
      <c r="AU557" s="202" t="s">
        <v>84</v>
      </c>
      <c r="AY557" s="17" t="s">
        <v>164</v>
      </c>
      <c r="BE557" s="203">
        <f>IF(N557="základní",J557,0)</f>
        <v>0</v>
      </c>
      <c r="BF557" s="203">
        <f>IF(N557="snížená",J557,0)</f>
        <v>0</v>
      </c>
      <c r="BG557" s="203">
        <f>IF(N557="zákl. přenesená",J557,0)</f>
        <v>0</v>
      </c>
      <c r="BH557" s="203">
        <f>IF(N557="sníž. přenesená",J557,0)</f>
        <v>0</v>
      </c>
      <c r="BI557" s="203">
        <f>IF(N557="nulová",J557,0)</f>
        <v>0</v>
      </c>
      <c r="BJ557" s="17" t="s">
        <v>84</v>
      </c>
      <c r="BK557" s="203">
        <f>ROUND(I557*H557,2)</f>
        <v>0</v>
      </c>
      <c r="BL557" s="17" t="s">
        <v>172</v>
      </c>
      <c r="BM557" s="202" t="s">
        <v>708</v>
      </c>
    </row>
    <row r="558" spans="1:65" s="2" customFormat="1" ht="39">
      <c r="A558" s="34"/>
      <c r="B558" s="35"/>
      <c r="C558" s="36"/>
      <c r="D558" s="204" t="s">
        <v>174</v>
      </c>
      <c r="E558" s="36"/>
      <c r="F558" s="205" t="s">
        <v>709</v>
      </c>
      <c r="G558" s="36"/>
      <c r="H558" s="36"/>
      <c r="I558" s="206"/>
      <c r="J558" s="36"/>
      <c r="K558" s="36"/>
      <c r="L558" s="39"/>
      <c r="M558" s="207"/>
      <c r="N558" s="208"/>
      <c r="O558" s="71"/>
      <c r="P558" s="71"/>
      <c r="Q558" s="71"/>
      <c r="R558" s="71"/>
      <c r="S558" s="71"/>
      <c r="T558" s="72"/>
      <c r="U558" s="34"/>
      <c r="V558" s="34"/>
      <c r="W558" s="34"/>
      <c r="X558" s="34"/>
      <c r="Y558" s="34"/>
      <c r="Z558" s="34"/>
      <c r="AA558" s="34"/>
      <c r="AB558" s="34"/>
      <c r="AC558" s="34"/>
      <c r="AD558" s="34"/>
      <c r="AE558" s="34"/>
      <c r="AT558" s="17" t="s">
        <v>174</v>
      </c>
      <c r="AU558" s="17" t="s">
        <v>84</v>
      </c>
    </row>
    <row r="559" spans="1:65" s="13" customFormat="1" ht="22.5">
      <c r="B559" s="209"/>
      <c r="C559" s="210"/>
      <c r="D559" s="204" t="s">
        <v>176</v>
      </c>
      <c r="E559" s="211" t="s">
        <v>1</v>
      </c>
      <c r="F559" s="212" t="s">
        <v>696</v>
      </c>
      <c r="G559" s="210"/>
      <c r="H559" s="213">
        <v>31.527999999999999</v>
      </c>
      <c r="I559" s="214"/>
      <c r="J559" s="210"/>
      <c r="K559" s="210"/>
      <c r="L559" s="215"/>
      <c r="M559" s="216"/>
      <c r="N559" s="217"/>
      <c r="O559" s="217"/>
      <c r="P559" s="217"/>
      <c r="Q559" s="217"/>
      <c r="R559" s="217"/>
      <c r="S559" s="217"/>
      <c r="T559" s="218"/>
      <c r="AT559" s="219" t="s">
        <v>176</v>
      </c>
      <c r="AU559" s="219" t="s">
        <v>84</v>
      </c>
      <c r="AV559" s="13" t="s">
        <v>84</v>
      </c>
      <c r="AW559" s="13" t="s">
        <v>32</v>
      </c>
      <c r="AX559" s="13" t="s">
        <v>76</v>
      </c>
      <c r="AY559" s="219" t="s">
        <v>164</v>
      </c>
    </row>
    <row r="560" spans="1:65" s="13" customFormat="1" ht="22.5">
      <c r="B560" s="209"/>
      <c r="C560" s="210"/>
      <c r="D560" s="204" t="s">
        <v>176</v>
      </c>
      <c r="E560" s="211" t="s">
        <v>1</v>
      </c>
      <c r="F560" s="212" t="s">
        <v>697</v>
      </c>
      <c r="G560" s="210"/>
      <c r="H560" s="213">
        <v>28.96</v>
      </c>
      <c r="I560" s="214"/>
      <c r="J560" s="210"/>
      <c r="K560" s="210"/>
      <c r="L560" s="215"/>
      <c r="M560" s="216"/>
      <c r="N560" s="217"/>
      <c r="O560" s="217"/>
      <c r="P560" s="217"/>
      <c r="Q560" s="217"/>
      <c r="R560" s="217"/>
      <c r="S560" s="217"/>
      <c r="T560" s="218"/>
      <c r="AT560" s="219" t="s">
        <v>176</v>
      </c>
      <c r="AU560" s="219" t="s">
        <v>84</v>
      </c>
      <c r="AV560" s="13" t="s">
        <v>84</v>
      </c>
      <c r="AW560" s="13" t="s">
        <v>32</v>
      </c>
      <c r="AX560" s="13" t="s">
        <v>76</v>
      </c>
      <c r="AY560" s="219" t="s">
        <v>164</v>
      </c>
    </row>
    <row r="561" spans="1:65" s="14" customFormat="1" ht="11.25">
      <c r="B561" s="220"/>
      <c r="C561" s="221"/>
      <c r="D561" s="204" t="s">
        <v>176</v>
      </c>
      <c r="E561" s="222" t="s">
        <v>1</v>
      </c>
      <c r="F561" s="223" t="s">
        <v>699</v>
      </c>
      <c r="G561" s="221"/>
      <c r="H561" s="224">
        <v>60.488</v>
      </c>
      <c r="I561" s="225"/>
      <c r="J561" s="221"/>
      <c r="K561" s="221"/>
      <c r="L561" s="226"/>
      <c r="M561" s="227"/>
      <c r="N561" s="228"/>
      <c r="O561" s="228"/>
      <c r="P561" s="228"/>
      <c r="Q561" s="228"/>
      <c r="R561" s="228"/>
      <c r="S561" s="228"/>
      <c r="T561" s="229"/>
      <c r="AT561" s="230" t="s">
        <v>176</v>
      </c>
      <c r="AU561" s="230" t="s">
        <v>84</v>
      </c>
      <c r="AV561" s="14" t="s">
        <v>172</v>
      </c>
      <c r="AW561" s="14" t="s">
        <v>32</v>
      </c>
      <c r="AX561" s="14" t="s">
        <v>82</v>
      </c>
      <c r="AY561" s="230" t="s">
        <v>164</v>
      </c>
    </row>
    <row r="562" spans="1:65" s="2" customFormat="1" ht="24.2" customHeight="1">
      <c r="A562" s="34"/>
      <c r="B562" s="35"/>
      <c r="C562" s="231" t="s">
        <v>710</v>
      </c>
      <c r="D562" s="231" t="s">
        <v>218</v>
      </c>
      <c r="E562" s="232" t="s">
        <v>711</v>
      </c>
      <c r="F562" s="233" t="s">
        <v>712</v>
      </c>
      <c r="G562" s="234" t="s">
        <v>244</v>
      </c>
      <c r="H562" s="235">
        <v>63.512</v>
      </c>
      <c r="I562" s="236"/>
      <c r="J562" s="237">
        <f>ROUND(I562*H562,2)</f>
        <v>0</v>
      </c>
      <c r="K562" s="233" t="s">
        <v>171</v>
      </c>
      <c r="L562" s="238"/>
      <c r="M562" s="239" t="s">
        <v>1</v>
      </c>
      <c r="N562" s="240" t="s">
        <v>42</v>
      </c>
      <c r="O562" s="71"/>
      <c r="P562" s="200">
        <f>O562*H562</f>
        <v>0</v>
      </c>
      <c r="Q562" s="200">
        <v>4.0000000000000003E-5</v>
      </c>
      <c r="R562" s="200">
        <f>Q562*H562</f>
        <v>2.5404800000000003E-3</v>
      </c>
      <c r="S562" s="200">
        <v>0</v>
      </c>
      <c r="T562" s="201">
        <f>S562*H562</f>
        <v>0</v>
      </c>
      <c r="U562" s="34"/>
      <c r="V562" s="34"/>
      <c r="W562" s="34"/>
      <c r="X562" s="34"/>
      <c r="Y562" s="34"/>
      <c r="Z562" s="34"/>
      <c r="AA562" s="34"/>
      <c r="AB562" s="34"/>
      <c r="AC562" s="34"/>
      <c r="AD562" s="34"/>
      <c r="AE562" s="34"/>
      <c r="AR562" s="202" t="s">
        <v>221</v>
      </c>
      <c r="AT562" s="202" t="s">
        <v>218</v>
      </c>
      <c r="AU562" s="202" t="s">
        <v>84</v>
      </c>
      <c r="AY562" s="17" t="s">
        <v>164</v>
      </c>
      <c r="BE562" s="203">
        <f>IF(N562="základní",J562,0)</f>
        <v>0</v>
      </c>
      <c r="BF562" s="203">
        <f>IF(N562="snížená",J562,0)</f>
        <v>0</v>
      </c>
      <c r="BG562" s="203">
        <f>IF(N562="zákl. přenesená",J562,0)</f>
        <v>0</v>
      </c>
      <c r="BH562" s="203">
        <f>IF(N562="sníž. přenesená",J562,0)</f>
        <v>0</v>
      </c>
      <c r="BI562" s="203">
        <f>IF(N562="nulová",J562,0)</f>
        <v>0</v>
      </c>
      <c r="BJ562" s="17" t="s">
        <v>84</v>
      </c>
      <c r="BK562" s="203">
        <f>ROUND(I562*H562,2)</f>
        <v>0</v>
      </c>
      <c r="BL562" s="17" t="s">
        <v>172</v>
      </c>
      <c r="BM562" s="202" t="s">
        <v>713</v>
      </c>
    </row>
    <row r="563" spans="1:65" s="2" customFormat="1" ht="11.25">
      <c r="A563" s="34"/>
      <c r="B563" s="35"/>
      <c r="C563" s="36"/>
      <c r="D563" s="204" t="s">
        <v>174</v>
      </c>
      <c r="E563" s="36"/>
      <c r="F563" s="205" t="s">
        <v>712</v>
      </c>
      <c r="G563" s="36"/>
      <c r="H563" s="36"/>
      <c r="I563" s="206"/>
      <c r="J563" s="36"/>
      <c r="K563" s="36"/>
      <c r="L563" s="39"/>
      <c r="M563" s="207"/>
      <c r="N563" s="208"/>
      <c r="O563" s="71"/>
      <c r="P563" s="71"/>
      <c r="Q563" s="71"/>
      <c r="R563" s="71"/>
      <c r="S563" s="71"/>
      <c r="T563" s="72"/>
      <c r="U563" s="34"/>
      <c r="V563" s="34"/>
      <c r="W563" s="34"/>
      <c r="X563" s="34"/>
      <c r="Y563" s="34"/>
      <c r="Z563" s="34"/>
      <c r="AA563" s="34"/>
      <c r="AB563" s="34"/>
      <c r="AC563" s="34"/>
      <c r="AD563" s="34"/>
      <c r="AE563" s="34"/>
      <c r="AT563" s="17" t="s">
        <v>174</v>
      </c>
      <c r="AU563" s="17" t="s">
        <v>84</v>
      </c>
    </row>
    <row r="564" spans="1:65" s="13" customFormat="1" ht="11.25">
      <c r="B564" s="209"/>
      <c r="C564" s="210"/>
      <c r="D564" s="204" t="s">
        <v>176</v>
      </c>
      <c r="E564" s="210"/>
      <c r="F564" s="212" t="s">
        <v>714</v>
      </c>
      <c r="G564" s="210"/>
      <c r="H564" s="213">
        <v>63.512</v>
      </c>
      <c r="I564" s="214"/>
      <c r="J564" s="210"/>
      <c r="K564" s="210"/>
      <c r="L564" s="215"/>
      <c r="M564" s="216"/>
      <c r="N564" s="217"/>
      <c r="O564" s="217"/>
      <c r="P564" s="217"/>
      <c r="Q564" s="217"/>
      <c r="R564" s="217"/>
      <c r="S564" s="217"/>
      <c r="T564" s="218"/>
      <c r="AT564" s="219" t="s">
        <v>176</v>
      </c>
      <c r="AU564" s="219" t="s">
        <v>84</v>
      </c>
      <c r="AV564" s="13" t="s">
        <v>84</v>
      </c>
      <c r="AW564" s="13" t="s">
        <v>4</v>
      </c>
      <c r="AX564" s="13" t="s">
        <v>82</v>
      </c>
      <c r="AY564" s="219" t="s">
        <v>164</v>
      </c>
    </row>
    <row r="565" spans="1:65" s="2" customFormat="1" ht="37.9" customHeight="1">
      <c r="A565" s="34"/>
      <c r="B565" s="35"/>
      <c r="C565" s="191" t="s">
        <v>715</v>
      </c>
      <c r="D565" s="191" t="s">
        <v>167</v>
      </c>
      <c r="E565" s="192" t="s">
        <v>716</v>
      </c>
      <c r="F565" s="193" t="s">
        <v>717</v>
      </c>
      <c r="G565" s="194" t="s">
        <v>258</v>
      </c>
      <c r="H565" s="195">
        <v>18.224</v>
      </c>
      <c r="I565" s="196"/>
      <c r="J565" s="197">
        <f>ROUND(I565*H565,2)</f>
        <v>0</v>
      </c>
      <c r="K565" s="193" t="s">
        <v>171</v>
      </c>
      <c r="L565" s="39"/>
      <c r="M565" s="198" t="s">
        <v>1</v>
      </c>
      <c r="N565" s="199" t="s">
        <v>42</v>
      </c>
      <c r="O565" s="71"/>
      <c r="P565" s="200">
        <f>O565*H565</f>
        <v>0</v>
      </c>
      <c r="Q565" s="200">
        <v>8.2699999999999996E-3</v>
      </c>
      <c r="R565" s="200">
        <f>Q565*H565</f>
        <v>0.15071247999999998</v>
      </c>
      <c r="S565" s="200">
        <v>0</v>
      </c>
      <c r="T565" s="201">
        <f>S565*H565</f>
        <v>0</v>
      </c>
      <c r="U565" s="34"/>
      <c r="V565" s="34"/>
      <c r="W565" s="34"/>
      <c r="X565" s="34"/>
      <c r="Y565" s="34"/>
      <c r="Z565" s="34"/>
      <c r="AA565" s="34"/>
      <c r="AB565" s="34"/>
      <c r="AC565" s="34"/>
      <c r="AD565" s="34"/>
      <c r="AE565" s="34"/>
      <c r="AR565" s="202" t="s">
        <v>172</v>
      </c>
      <c r="AT565" s="202" t="s">
        <v>167</v>
      </c>
      <c r="AU565" s="202" t="s">
        <v>84</v>
      </c>
      <c r="AY565" s="17" t="s">
        <v>164</v>
      </c>
      <c r="BE565" s="203">
        <f>IF(N565="základní",J565,0)</f>
        <v>0</v>
      </c>
      <c r="BF565" s="203">
        <f>IF(N565="snížená",J565,0)</f>
        <v>0</v>
      </c>
      <c r="BG565" s="203">
        <f>IF(N565="zákl. přenesená",J565,0)</f>
        <v>0</v>
      </c>
      <c r="BH565" s="203">
        <f>IF(N565="sníž. přenesená",J565,0)</f>
        <v>0</v>
      </c>
      <c r="BI565" s="203">
        <f>IF(N565="nulová",J565,0)</f>
        <v>0</v>
      </c>
      <c r="BJ565" s="17" t="s">
        <v>84</v>
      </c>
      <c r="BK565" s="203">
        <f>ROUND(I565*H565,2)</f>
        <v>0</v>
      </c>
      <c r="BL565" s="17" t="s">
        <v>172</v>
      </c>
      <c r="BM565" s="202" t="s">
        <v>718</v>
      </c>
    </row>
    <row r="566" spans="1:65" s="2" customFormat="1" ht="29.25">
      <c r="A566" s="34"/>
      <c r="B566" s="35"/>
      <c r="C566" s="36"/>
      <c r="D566" s="204" t="s">
        <v>174</v>
      </c>
      <c r="E566" s="36"/>
      <c r="F566" s="205" t="s">
        <v>719</v>
      </c>
      <c r="G566" s="36"/>
      <c r="H566" s="36"/>
      <c r="I566" s="206"/>
      <c r="J566" s="36"/>
      <c r="K566" s="36"/>
      <c r="L566" s="39"/>
      <c r="M566" s="207"/>
      <c r="N566" s="208"/>
      <c r="O566" s="71"/>
      <c r="P566" s="71"/>
      <c r="Q566" s="71"/>
      <c r="R566" s="71"/>
      <c r="S566" s="71"/>
      <c r="T566" s="72"/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T566" s="17" t="s">
        <v>174</v>
      </c>
      <c r="AU566" s="17" t="s">
        <v>84</v>
      </c>
    </row>
    <row r="567" spans="1:65" s="13" customFormat="1" ht="22.5">
      <c r="B567" s="209"/>
      <c r="C567" s="210"/>
      <c r="D567" s="204" t="s">
        <v>176</v>
      </c>
      <c r="E567" s="211" t="s">
        <v>1</v>
      </c>
      <c r="F567" s="212" t="s">
        <v>720</v>
      </c>
      <c r="G567" s="210"/>
      <c r="H567" s="213">
        <v>18.224</v>
      </c>
      <c r="I567" s="214"/>
      <c r="J567" s="210"/>
      <c r="K567" s="210"/>
      <c r="L567" s="215"/>
      <c r="M567" s="216"/>
      <c r="N567" s="217"/>
      <c r="O567" s="217"/>
      <c r="P567" s="217"/>
      <c r="Q567" s="217"/>
      <c r="R567" s="217"/>
      <c r="S567" s="217"/>
      <c r="T567" s="218"/>
      <c r="AT567" s="219" t="s">
        <v>176</v>
      </c>
      <c r="AU567" s="219" t="s">
        <v>84</v>
      </c>
      <c r="AV567" s="13" t="s">
        <v>84</v>
      </c>
      <c r="AW567" s="13" t="s">
        <v>32</v>
      </c>
      <c r="AX567" s="13" t="s">
        <v>82</v>
      </c>
      <c r="AY567" s="219" t="s">
        <v>164</v>
      </c>
    </row>
    <row r="568" spans="1:65" s="2" customFormat="1" ht="14.45" customHeight="1">
      <c r="A568" s="34"/>
      <c r="B568" s="35"/>
      <c r="C568" s="231" t="s">
        <v>721</v>
      </c>
      <c r="D568" s="231" t="s">
        <v>218</v>
      </c>
      <c r="E568" s="232" t="s">
        <v>722</v>
      </c>
      <c r="F568" s="233" t="s">
        <v>723</v>
      </c>
      <c r="G568" s="234" t="s">
        <v>258</v>
      </c>
      <c r="H568" s="235">
        <v>18.588000000000001</v>
      </c>
      <c r="I568" s="236"/>
      <c r="J568" s="237">
        <f>ROUND(I568*H568,2)</f>
        <v>0</v>
      </c>
      <c r="K568" s="233" t="s">
        <v>171</v>
      </c>
      <c r="L568" s="238"/>
      <c r="M568" s="239" t="s">
        <v>1</v>
      </c>
      <c r="N568" s="240" t="s">
        <v>42</v>
      </c>
      <c r="O568" s="71"/>
      <c r="P568" s="200">
        <f>O568*H568</f>
        <v>0</v>
      </c>
      <c r="Q568" s="200">
        <v>3.4000000000000002E-4</v>
      </c>
      <c r="R568" s="200">
        <f>Q568*H568</f>
        <v>6.3199200000000006E-3</v>
      </c>
      <c r="S568" s="200">
        <v>0</v>
      </c>
      <c r="T568" s="201">
        <f>S568*H568</f>
        <v>0</v>
      </c>
      <c r="U568" s="34"/>
      <c r="V568" s="34"/>
      <c r="W568" s="34"/>
      <c r="X568" s="34"/>
      <c r="Y568" s="34"/>
      <c r="Z568" s="34"/>
      <c r="AA568" s="34"/>
      <c r="AB568" s="34"/>
      <c r="AC568" s="34"/>
      <c r="AD568" s="34"/>
      <c r="AE568" s="34"/>
      <c r="AR568" s="202" t="s">
        <v>221</v>
      </c>
      <c r="AT568" s="202" t="s">
        <v>218</v>
      </c>
      <c r="AU568" s="202" t="s">
        <v>84</v>
      </c>
      <c r="AY568" s="17" t="s">
        <v>164</v>
      </c>
      <c r="BE568" s="203">
        <f>IF(N568="základní",J568,0)</f>
        <v>0</v>
      </c>
      <c r="BF568" s="203">
        <f>IF(N568="snížená",J568,0)</f>
        <v>0</v>
      </c>
      <c r="BG568" s="203">
        <f>IF(N568="zákl. přenesená",J568,0)</f>
        <v>0</v>
      </c>
      <c r="BH568" s="203">
        <f>IF(N568="sníž. přenesená",J568,0)</f>
        <v>0</v>
      </c>
      <c r="BI568" s="203">
        <f>IF(N568="nulová",J568,0)</f>
        <v>0</v>
      </c>
      <c r="BJ568" s="17" t="s">
        <v>84</v>
      </c>
      <c r="BK568" s="203">
        <f>ROUND(I568*H568,2)</f>
        <v>0</v>
      </c>
      <c r="BL568" s="17" t="s">
        <v>172</v>
      </c>
      <c r="BM568" s="202" t="s">
        <v>724</v>
      </c>
    </row>
    <row r="569" spans="1:65" s="2" customFormat="1" ht="11.25">
      <c r="A569" s="34"/>
      <c r="B569" s="35"/>
      <c r="C569" s="36"/>
      <c r="D569" s="204" t="s">
        <v>174</v>
      </c>
      <c r="E569" s="36"/>
      <c r="F569" s="205" t="s">
        <v>723</v>
      </c>
      <c r="G569" s="36"/>
      <c r="H569" s="36"/>
      <c r="I569" s="206"/>
      <c r="J569" s="36"/>
      <c r="K569" s="36"/>
      <c r="L569" s="39"/>
      <c r="M569" s="207"/>
      <c r="N569" s="208"/>
      <c r="O569" s="71"/>
      <c r="P569" s="71"/>
      <c r="Q569" s="71"/>
      <c r="R569" s="71"/>
      <c r="S569" s="71"/>
      <c r="T569" s="72"/>
      <c r="U569" s="34"/>
      <c r="V569" s="34"/>
      <c r="W569" s="34"/>
      <c r="X569" s="34"/>
      <c r="Y569" s="34"/>
      <c r="Z569" s="34"/>
      <c r="AA569" s="34"/>
      <c r="AB569" s="34"/>
      <c r="AC569" s="34"/>
      <c r="AD569" s="34"/>
      <c r="AE569" s="34"/>
      <c r="AT569" s="17" t="s">
        <v>174</v>
      </c>
      <c r="AU569" s="17" t="s">
        <v>84</v>
      </c>
    </row>
    <row r="570" spans="1:65" s="13" customFormat="1" ht="11.25">
      <c r="B570" s="209"/>
      <c r="C570" s="210"/>
      <c r="D570" s="204" t="s">
        <v>176</v>
      </c>
      <c r="E570" s="210"/>
      <c r="F570" s="212" t="s">
        <v>725</v>
      </c>
      <c r="G570" s="210"/>
      <c r="H570" s="213">
        <v>18.588000000000001</v>
      </c>
      <c r="I570" s="214"/>
      <c r="J570" s="210"/>
      <c r="K570" s="210"/>
      <c r="L570" s="215"/>
      <c r="M570" s="216"/>
      <c r="N570" s="217"/>
      <c r="O570" s="217"/>
      <c r="P570" s="217"/>
      <c r="Q570" s="217"/>
      <c r="R570" s="217"/>
      <c r="S570" s="217"/>
      <c r="T570" s="218"/>
      <c r="AT570" s="219" t="s">
        <v>176</v>
      </c>
      <c r="AU570" s="219" t="s">
        <v>84</v>
      </c>
      <c r="AV570" s="13" t="s">
        <v>84</v>
      </c>
      <c r="AW570" s="13" t="s">
        <v>4</v>
      </c>
      <c r="AX570" s="13" t="s">
        <v>82</v>
      </c>
      <c r="AY570" s="219" t="s">
        <v>164</v>
      </c>
    </row>
    <row r="571" spans="1:65" s="2" customFormat="1" ht="37.9" customHeight="1">
      <c r="A571" s="34"/>
      <c r="B571" s="35"/>
      <c r="C571" s="191" t="s">
        <v>726</v>
      </c>
      <c r="D571" s="191" t="s">
        <v>167</v>
      </c>
      <c r="E571" s="192" t="s">
        <v>727</v>
      </c>
      <c r="F571" s="193" t="s">
        <v>728</v>
      </c>
      <c r="G571" s="194" t="s">
        <v>258</v>
      </c>
      <c r="H571" s="195">
        <v>303.322</v>
      </c>
      <c r="I571" s="196"/>
      <c r="J571" s="197">
        <f>ROUND(I571*H571,2)</f>
        <v>0</v>
      </c>
      <c r="K571" s="193" t="s">
        <v>171</v>
      </c>
      <c r="L571" s="39"/>
      <c r="M571" s="198" t="s">
        <v>1</v>
      </c>
      <c r="N571" s="199" t="s">
        <v>42</v>
      </c>
      <c r="O571" s="71"/>
      <c r="P571" s="200">
        <f>O571*H571</f>
        <v>0</v>
      </c>
      <c r="Q571" s="200">
        <v>8.6800000000000002E-3</v>
      </c>
      <c r="R571" s="200">
        <f>Q571*H571</f>
        <v>2.6328349600000003</v>
      </c>
      <c r="S571" s="200">
        <v>0</v>
      </c>
      <c r="T571" s="201">
        <f>S571*H571</f>
        <v>0</v>
      </c>
      <c r="U571" s="34"/>
      <c r="V571" s="34"/>
      <c r="W571" s="34"/>
      <c r="X571" s="34"/>
      <c r="Y571" s="34"/>
      <c r="Z571" s="34"/>
      <c r="AA571" s="34"/>
      <c r="AB571" s="34"/>
      <c r="AC571" s="34"/>
      <c r="AD571" s="34"/>
      <c r="AE571" s="34"/>
      <c r="AR571" s="202" t="s">
        <v>172</v>
      </c>
      <c r="AT571" s="202" t="s">
        <v>167</v>
      </c>
      <c r="AU571" s="202" t="s">
        <v>84</v>
      </c>
      <c r="AY571" s="17" t="s">
        <v>164</v>
      </c>
      <c r="BE571" s="203">
        <f>IF(N571="základní",J571,0)</f>
        <v>0</v>
      </c>
      <c r="BF571" s="203">
        <f>IF(N571="snížená",J571,0)</f>
        <v>0</v>
      </c>
      <c r="BG571" s="203">
        <f>IF(N571="zákl. přenesená",J571,0)</f>
        <v>0</v>
      </c>
      <c r="BH571" s="203">
        <f>IF(N571="sníž. přenesená",J571,0)</f>
        <v>0</v>
      </c>
      <c r="BI571" s="203">
        <f>IF(N571="nulová",J571,0)</f>
        <v>0</v>
      </c>
      <c r="BJ571" s="17" t="s">
        <v>84</v>
      </c>
      <c r="BK571" s="203">
        <f>ROUND(I571*H571,2)</f>
        <v>0</v>
      </c>
      <c r="BL571" s="17" t="s">
        <v>172</v>
      </c>
      <c r="BM571" s="202" t="s">
        <v>729</v>
      </c>
    </row>
    <row r="572" spans="1:65" s="2" customFormat="1" ht="29.25">
      <c r="A572" s="34"/>
      <c r="B572" s="35"/>
      <c r="C572" s="36"/>
      <c r="D572" s="204" t="s">
        <v>174</v>
      </c>
      <c r="E572" s="36"/>
      <c r="F572" s="205" t="s">
        <v>730</v>
      </c>
      <c r="G572" s="36"/>
      <c r="H572" s="36"/>
      <c r="I572" s="206"/>
      <c r="J572" s="36"/>
      <c r="K572" s="36"/>
      <c r="L572" s="39"/>
      <c r="M572" s="207"/>
      <c r="N572" s="208"/>
      <c r="O572" s="71"/>
      <c r="P572" s="71"/>
      <c r="Q572" s="71"/>
      <c r="R572" s="71"/>
      <c r="S572" s="71"/>
      <c r="T572" s="72"/>
      <c r="U572" s="34"/>
      <c r="V572" s="34"/>
      <c r="W572" s="34"/>
      <c r="X572" s="34"/>
      <c r="Y572" s="34"/>
      <c r="Z572" s="34"/>
      <c r="AA572" s="34"/>
      <c r="AB572" s="34"/>
      <c r="AC572" s="34"/>
      <c r="AD572" s="34"/>
      <c r="AE572" s="34"/>
      <c r="AT572" s="17" t="s">
        <v>174</v>
      </c>
      <c r="AU572" s="17" t="s">
        <v>84</v>
      </c>
    </row>
    <row r="573" spans="1:65" s="13" customFormat="1" ht="11.25">
      <c r="B573" s="209"/>
      <c r="C573" s="210"/>
      <c r="D573" s="204" t="s">
        <v>176</v>
      </c>
      <c r="E573" s="211" t="s">
        <v>1</v>
      </c>
      <c r="F573" s="212" t="s">
        <v>731</v>
      </c>
      <c r="G573" s="210"/>
      <c r="H573" s="213">
        <v>332.58800000000002</v>
      </c>
      <c r="I573" s="214"/>
      <c r="J573" s="210"/>
      <c r="K573" s="210"/>
      <c r="L573" s="215"/>
      <c r="M573" s="216"/>
      <c r="N573" s="217"/>
      <c r="O573" s="217"/>
      <c r="P573" s="217"/>
      <c r="Q573" s="217"/>
      <c r="R573" s="217"/>
      <c r="S573" s="217"/>
      <c r="T573" s="218"/>
      <c r="AT573" s="219" t="s">
        <v>176</v>
      </c>
      <c r="AU573" s="219" t="s">
        <v>84</v>
      </c>
      <c r="AV573" s="13" t="s">
        <v>84</v>
      </c>
      <c r="AW573" s="13" t="s">
        <v>32</v>
      </c>
      <c r="AX573" s="13" t="s">
        <v>76</v>
      </c>
      <c r="AY573" s="219" t="s">
        <v>164</v>
      </c>
    </row>
    <row r="574" spans="1:65" s="13" customFormat="1" ht="22.5">
      <c r="B574" s="209"/>
      <c r="C574" s="210"/>
      <c r="D574" s="204" t="s">
        <v>176</v>
      </c>
      <c r="E574" s="211" t="s">
        <v>1</v>
      </c>
      <c r="F574" s="212" t="s">
        <v>732</v>
      </c>
      <c r="G574" s="210"/>
      <c r="H574" s="213">
        <v>-16.236000000000001</v>
      </c>
      <c r="I574" s="214"/>
      <c r="J574" s="210"/>
      <c r="K574" s="210"/>
      <c r="L574" s="215"/>
      <c r="M574" s="216"/>
      <c r="N574" s="217"/>
      <c r="O574" s="217"/>
      <c r="P574" s="217"/>
      <c r="Q574" s="217"/>
      <c r="R574" s="217"/>
      <c r="S574" s="217"/>
      <c r="T574" s="218"/>
      <c r="AT574" s="219" t="s">
        <v>176</v>
      </c>
      <c r="AU574" s="219" t="s">
        <v>84</v>
      </c>
      <c r="AV574" s="13" t="s">
        <v>84</v>
      </c>
      <c r="AW574" s="13" t="s">
        <v>32</v>
      </c>
      <c r="AX574" s="13" t="s">
        <v>76</v>
      </c>
      <c r="AY574" s="219" t="s">
        <v>164</v>
      </c>
    </row>
    <row r="575" spans="1:65" s="13" customFormat="1" ht="22.5">
      <c r="B575" s="209"/>
      <c r="C575" s="210"/>
      <c r="D575" s="204" t="s">
        <v>176</v>
      </c>
      <c r="E575" s="211" t="s">
        <v>1</v>
      </c>
      <c r="F575" s="212" t="s">
        <v>733</v>
      </c>
      <c r="G575" s="210"/>
      <c r="H575" s="213">
        <v>-13.03</v>
      </c>
      <c r="I575" s="214"/>
      <c r="J575" s="210"/>
      <c r="K575" s="210"/>
      <c r="L575" s="215"/>
      <c r="M575" s="216"/>
      <c r="N575" s="217"/>
      <c r="O575" s="217"/>
      <c r="P575" s="217"/>
      <c r="Q575" s="217"/>
      <c r="R575" s="217"/>
      <c r="S575" s="217"/>
      <c r="T575" s="218"/>
      <c r="AT575" s="219" t="s">
        <v>176</v>
      </c>
      <c r="AU575" s="219" t="s">
        <v>84</v>
      </c>
      <c r="AV575" s="13" t="s">
        <v>84</v>
      </c>
      <c r="AW575" s="13" t="s">
        <v>32</v>
      </c>
      <c r="AX575" s="13" t="s">
        <v>76</v>
      </c>
      <c r="AY575" s="219" t="s">
        <v>164</v>
      </c>
    </row>
    <row r="576" spans="1:65" s="14" customFormat="1" ht="11.25">
      <c r="B576" s="220"/>
      <c r="C576" s="221"/>
      <c r="D576" s="204" t="s">
        <v>176</v>
      </c>
      <c r="E576" s="222" t="s">
        <v>1</v>
      </c>
      <c r="F576" s="223" t="s">
        <v>734</v>
      </c>
      <c r="G576" s="221"/>
      <c r="H576" s="224">
        <v>303.322</v>
      </c>
      <c r="I576" s="225"/>
      <c r="J576" s="221"/>
      <c r="K576" s="221"/>
      <c r="L576" s="226"/>
      <c r="M576" s="227"/>
      <c r="N576" s="228"/>
      <c r="O576" s="228"/>
      <c r="P576" s="228"/>
      <c r="Q576" s="228"/>
      <c r="R576" s="228"/>
      <c r="S576" s="228"/>
      <c r="T576" s="229"/>
      <c r="AT576" s="230" t="s">
        <v>176</v>
      </c>
      <c r="AU576" s="230" t="s">
        <v>84</v>
      </c>
      <c r="AV576" s="14" t="s">
        <v>172</v>
      </c>
      <c r="AW576" s="14" t="s">
        <v>32</v>
      </c>
      <c r="AX576" s="14" t="s">
        <v>82</v>
      </c>
      <c r="AY576" s="230" t="s">
        <v>164</v>
      </c>
    </row>
    <row r="577" spans="1:65" s="2" customFormat="1" ht="14.45" customHeight="1">
      <c r="A577" s="34"/>
      <c r="B577" s="35"/>
      <c r="C577" s="231" t="s">
        <v>735</v>
      </c>
      <c r="D577" s="231" t="s">
        <v>218</v>
      </c>
      <c r="E577" s="232" t="s">
        <v>736</v>
      </c>
      <c r="F577" s="233" t="s">
        <v>737</v>
      </c>
      <c r="G577" s="234" t="s">
        <v>258</v>
      </c>
      <c r="H577" s="235">
        <v>252.19499999999999</v>
      </c>
      <c r="I577" s="236"/>
      <c r="J577" s="237">
        <f>ROUND(I577*H577,2)</f>
        <v>0</v>
      </c>
      <c r="K577" s="233" t="s">
        <v>171</v>
      </c>
      <c r="L577" s="238"/>
      <c r="M577" s="239" t="s">
        <v>1</v>
      </c>
      <c r="N577" s="240" t="s">
        <v>42</v>
      </c>
      <c r="O577" s="71"/>
      <c r="P577" s="200">
        <f>O577*H577</f>
        <v>0</v>
      </c>
      <c r="Q577" s="200">
        <v>3.3999999999999998E-3</v>
      </c>
      <c r="R577" s="200">
        <f>Q577*H577</f>
        <v>0.85746299999999998</v>
      </c>
      <c r="S577" s="200">
        <v>0</v>
      </c>
      <c r="T577" s="201">
        <f>S577*H577</f>
        <v>0</v>
      </c>
      <c r="U577" s="34"/>
      <c r="V577" s="34"/>
      <c r="W577" s="34"/>
      <c r="X577" s="34"/>
      <c r="Y577" s="34"/>
      <c r="Z577" s="34"/>
      <c r="AA577" s="34"/>
      <c r="AB577" s="34"/>
      <c r="AC577" s="34"/>
      <c r="AD577" s="34"/>
      <c r="AE577" s="34"/>
      <c r="AR577" s="202" t="s">
        <v>221</v>
      </c>
      <c r="AT577" s="202" t="s">
        <v>218</v>
      </c>
      <c r="AU577" s="202" t="s">
        <v>84</v>
      </c>
      <c r="AY577" s="17" t="s">
        <v>164</v>
      </c>
      <c r="BE577" s="203">
        <f>IF(N577="základní",J577,0)</f>
        <v>0</v>
      </c>
      <c r="BF577" s="203">
        <f>IF(N577="snížená",J577,0)</f>
        <v>0</v>
      </c>
      <c r="BG577" s="203">
        <f>IF(N577="zákl. přenesená",J577,0)</f>
        <v>0</v>
      </c>
      <c r="BH577" s="203">
        <f>IF(N577="sníž. přenesená",J577,0)</f>
        <v>0</v>
      </c>
      <c r="BI577" s="203">
        <f>IF(N577="nulová",J577,0)</f>
        <v>0</v>
      </c>
      <c r="BJ577" s="17" t="s">
        <v>84</v>
      </c>
      <c r="BK577" s="203">
        <f>ROUND(I577*H577,2)</f>
        <v>0</v>
      </c>
      <c r="BL577" s="17" t="s">
        <v>172</v>
      </c>
      <c r="BM577" s="202" t="s">
        <v>738</v>
      </c>
    </row>
    <row r="578" spans="1:65" s="2" customFormat="1" ht="11.25">
      <c r="A578" s="34"/>
      <c r="B578" s="35"/>
      <c r="C578" s="36"/>
      <c r="D578" s="204" t="s">
        <v>174</v>
      </c>
      <c r="E578" s="36"/>
      <c r="F578" s="205" t="s">
        <v>737</v>
      </c>
      <c r="G578" s="36"/>
      <c r="H578" s="36"/>
      <c r="I578" s="206"/>
      <c r="J578" s="36"/>
      <c r="K578" s="36"/>
      <c r="L578" s="39"/>
      <c r="M578" s="207"/>
      <c r="N578" s="208"/>
      <c r="O578" s="71"/>
      <c r="P578" s="71"/>
      <c r="Q578" s="71"/>
      <c r="R578" s="71"/>
      <c r="S578" s="71"/>
      <c r="T578" s="72"/>
      <c r="U578" s="34"/>
      <c r="V578" s="34"/>
      <c r="W578" s="34"/>
      <c r="X578" s="34"/>
      <c r="Y578" s="34"/>
      <c r="Z578" s="34"/>
      <c r="AA578" s="34"/>
      <c r="AB578" s="34"/>
      <c r="AC578" s="34"/>
      <c r="AD578" s="34"/>
      <c r="AE578" s="34"/>
      <c r="AT578" s="17" t="s">
        <v>174</v>
      </c>
      <c r="AU578" s="17" t="s">
        <v>84</v>
      </c>
    </row>
    <row r="579" spans="1:65" s="13" customFormat="1" ht="11.25">
      <c r="B579" s="209"/>
      <c r="C579" s="210"/>
      <c r="D579" s="204" t="s">
        <v>176</v>
      </c>
      <c r="E579" s="211" t="s">
        <v>1</v>
      </c>
      <c r="F579" s="212" t="s">
        <v>739</v>
      </c>
      <c r="G579" s="210"/>
      <c r="H579" s="213">
        <v>275.63799999999998</v>
      </c>
      <c r="I579" s="214"/>
      <c r="J579" s="210"/>
      <c r="K579" s="210"/>
      <c r="L579" s="215"/>
      <c r="M579" s="216"/>
      <c r="N579" s="217"/>
      <c r="O579" s="217"/>
      <c r="P579" s="217"/>
      <c r="Q579" s="217"/>
      <c r="R579" s="217"/>
      <c r="S579" s="217"/>
      <c r="T579" s="218"/>
      <c r="AT579" s="219" t="s">
        <v>176</v>
      </c>
      <c r="AU579" s="219" t="s">
        <v>84</v>
      </c>
      <c r="AV579" s="13" t="s">
        <v>84</v>
      </c>
      <c r="AW579" s="13" t="s">
        <v>32</v>
      </c>
      <c r="AX579" s="13" t="s">
        <v>76</v>
      </c>
      <c r="AY579" s="219" t="s">
        <v>164</v>
      </c>
    </row>
    <row r="580" spans="1:65" s="13" customFormat="1" ht="22.5">
      <c r="B580" s="209"/>
      <c r="C580" s="210"/>
      <c r="D580" s="204" t="s">
        <v>176</v>
      </c>
      <c r="E580" s="211" t="s">
        <v>1</v>
      </c>
      <c r="F580" s="212" t="s">
        <v>740</v>
      </c>
      <c r="G580" s="210"/>
      <c r="H580" s="213">
        <v>-15.358000000000001</v>
      </c>
      <c r="I580" s="214"/>
      <c r="J580" s="210"/>
      <c r="K580" s="210"/>
      <c r="L580" s="215"/>
      <c r="M580" s="216"/>
      <c r="N580" s="217"/>
      <c r="O580" s="217"/>
      <c r="P580" s="217"/>
      <c r="Q580" s="217"/>
      <c r="R580" s="217"/>
      <c r="S580" s="217"/>
      <c r="T580" s="218"/>
      <c r="AT580" s="219" t="s">
        <v>176</v>
      </c>
      <c r="AU580" s="219" t="s">
        <v>84</v>
      </c>
      <c r="AV580" s="13" t="s">
        <v>84</v>
      </c>
      <c r="AW580" s="13" t="s">
        <v>32</v>
      </c>
      <c r="AX580" s="13" t="s">
        <v>76</v>
      </c>
      <c r="AY580" s="219" t="s">
        <v>164</v>
      </c>
    </row>
    <row r="581" spans="1:65" s="13" customFormat="1" ht="22.5">
      <c r="B581" s="209"/>
      <c r="C581" s="210"/>
      <c r="D581" s="204" t="s">
        <v>176</v>
      </c>
      <c r="E581" s="211" t="s">
        <v>1</v>
      </c>
      <c r="F581" s="212" t="s">
        <v>733</v>
      </c>
      <c r="G581" s="210"/>
      <c r="H581" s="213">
        <v>-13.03</v>
      </c>
      <c r="I581" s="214"/>
      <c r="J581" s="210"/>
      <c r="K581" s="210"/>
      <c r="L581" s="215"/>
      <c r="M581" s="216"/>
      <c r="N581" s="217"/>
      <c r="O581" s="217"/>
      <c r="P581" s="217"/>
      <c r="Q581" s="217"/>
      <c r="R581" s="217"/>
      <c r="S581" s="217"/>
      <c r="T581" s="218"/>
      <c r="AT581" s="219" t="s">
        <v>176</v>
      </c>
      <c r="AU581" s="219" t="s">
        <v>84</v>
      </c>
      <c r="AV581" s="13" t="s">
        <v>84</v>
      </c>
      <c r="AW581" s="13" t="s">
        <v>32</v>
      </c>
      <c r="AX581" s="13" t="s">
        <v>76</v>
      </c>
      <c r="AY581" s="219" t="s">
        <v>164</v>
      </c>
    </row>
    <row r="582" spans="1:65" s="14" customFormat="1" ht="11.25">
      <c r="B582" s="220"/>
      <c r="C582" s="221"/>
      <c r="D582" s="204" t="s">
        <v>176</v>
      </c>
      <c r="E582" s="222" t="s">
        <v>1</v>
      </c>
      <c r="F582" s="223" t="s">
        <v>734</v>
      </c>
      <c r="G582" s="221"/>
      <c r="H582" s="224">
        <v>247.25</v>
      </c>
      <c r="I582" s="225"/>
      <c r="J582" s="221"/>
      <c r="K582" s="221"/>
      <c r="L582" s="226"/>
      <c r="M582" s="227"/>
      <c r="N582" s="228"/>
      <c r="O582" s="228"/>
      <c r="P582" s="228"/>
      <c r="Q582" s="228"/>
      <c r="R582" s="228"/>
      <c r="S582" s="228"/>
      <c r="T582" s="229"/>
      <c r="AT582" s="230" t="s">
        <v>176</v>
      </c>
      <c r="AU582" s="230" t="s">
        <v>84</v>
      </c>
      <c r="AV582" s="14" t="s">
        <v>172</v>
      </c>
      <c r="AW582" s="14" t="s">
        <v>32</v>
      </c>
      <c r="AX582" s="14" t="s">
        <v>82</v>
      </c>
      <c r="AY582" s="230" t="s">
        <v>164</v>
      </c>
    </row>
    <row r="583" spans="1:65" s="13" customFormat="1" ht="11.25">
      <c r="B583" s="209"/>
      <c r="C583" s="210"/>
      <c r="D583" s="204" t="s">
        <v>176</v>
      </c>
      <c r="E583" s="210"/>
      <c r="F583" s="212" t="s">
        <v>741</v>
      </c>
      <c r="G583" s="210"/>
      <c r="H583" s="213">
        <v>252.19499999999999</v>
      </c>
      <c r="I583" s="214"/>
      <c r="J583" s="210"/>
      <c r="K583" s="210"/>
      <c r="L583" s="215"/>
      <c r="M583" s="216"/>
      <c r="N583" s="217"/>
      <c r="O583" s="217"/>
      <c r="P583" s="217"/>
      <c r="Q583" s="217"/>
      <c r="R583" s="217"/>
      <c r="S583" s="217"/>
      <c r="T583" s="218"/>
      <c r="AT583" s="219" t="s">
        <v>176</v>
      </c>
      <c r="AU583" s="219" t="s">
        <v>84</v>
      </c>
      <c r="AV583" s="13" t="s">
        <v>84</v>
      </c>
      <c r="AW583" s="13" t="s">
        <v>4</v>
      </c>
      <c r="AX583" s="13" t="s">
        <v>82</v>
      </c>
      <c r="AY583" s="219" t="s">
        <v>164</v>
      </c>
    </row>
    <row r="584" spans="1:65" s="2" customFormat="1" ht="24.2" customHeight="1">
      <c r="A584" s="34"/>
      <c r="B584" s="35"/>
      <c r="C584" s="231" t="s">
        <v>742</v>
      </c>
      <c r="D584" s="231" t="s">
        <v>218</v>
      </c>
      <c r="E584" s="232" t="s">
        <v>743</v>
      </c>
      <c r="F584" s="233" t="s">
        <v>744</v>
      </c>
      <c r="G584" s="234" t="s">
        <v>258</v>
      </c>
      <c r="H584" s="235">
        <v>57.192999999999998</v>
      </c>
      <c r="I584" s="236"/>
      <c r="J584" s="237">
        <f>ROUND(I584*H584,2)</f>
        <v>0</v>
      </c>
      <c r="K584" s="233" t="s">
        <v>171</v>
      </c>
      <c r="L584" s="238"/>
      <c r="M584" s="239" t="s">
        <v>1</v>
      </c>
      <c r="N584" s="240" t="s">
        <v>42</v>
      </c>
      <c r="O584" s="71"/>
      <c r="P584" s="200">
        <f>O584*H584</f>
        <v>0</v>
      </c>
      <c r="Q584" s="200">
        <v>5.1999999999999998E-3</v>
      </c>
      <c r="R584" s="200">
        <f>Q584*H584</f>
        <v>0.29740359999999999</v>
      </c>
      <c r="S584" s="200">
        <v>0</v>
      </c>
      <c r="T584" s="201">
        <f>S584*H584</f>
        <v>0</v>
      </c>
      <c r="U584" s="34"/>
      <c r="V584" s="34"/>
      <c r="W584" s="34"/>
      <c r="X584" s="34"/>
      <c r="Y584" s="34"/>
      <c r="Z584" s="34"/>
      <c r="AA584" s="34"/>
      <c r="AB584" s="34"/>
      <c r="AC584" s="34"/>
      <c r="AD584" s="34"/>
      <c r="AE584" s="34"/>
      <c r="AR584" s="202" t="s">
        <v>221</v>
      </c>
      <c r="AT584" s="202" t="s">
        <v>218</v>
      </c>
      <c r="AU584" s="202" t="s">
        <v>84</v>
      </c>
      <c r="AY584" s="17" t="s">
        <v>164</v>
      </c>
      <c r="BE584" s="203">
        <f>IF(N584="základní",J584,0)</f>
        <v>0</v>
      </c>
      <c r="BF584" s="203">
        <f>IF(N584="snížená",J584,0)</f>
        <v>0</v>
      </c>
      <c r="BG584" s="203">
        <f>IF(N584="zákl. přenesená",J584,0)</f>
        <v>0</v>
      </c>
      <c r="BH584" s="203">
        <f>IF(N584="sníž. přenesená",J584,0)</f>
        <v>0</v>
      </c>
      <c r="BI584" s="203">
        <f>IF(N584="nulová",J584,0)</f>
        <v>0</v>
      </c>
      <c r="BJ584" s="17" t="s">
        <v>84</v>
      </c>
      <c r="BK584" s="203">
        <f>ROUND(I584*H584,2)</f>
        <v>0</v>
      </c>
      <c r="BL584" s="17" t="s">
        <v>172</v>
      </c>
      <c r="BM584" s="202" t="s">
        <v>745</v>
      </c>
    </row>
    <row r="585" spans="1:65" s="2" customFormat="1" ht="19.5">
      <c r="A585" s="34"/>
      <c r="B585" s="35"/>
      <c r="C585" s="36"/>
      <c r="D585" s="204" t="s">
        <v>174</v>
      </c>
      <c r="E585" s="36"/>
      <c r="F585" s="205" t="s">
        <v>744</v>
      </c>
      <c r="G585" s="36"/>
      <c r="H585" s="36"/>
      <c r="I585" s="206"/>
      <c r="J585" s="36"/>
      <c r="K585" s="36"/>
      <c r="L585" s="39"/>
      <c r="M585" s="207"/>
      <c r="N585" s="208"/>
      <c r="O585" s="71"/>
      <c r="P585" s="71"/>
      <c r="Q585" s="71"/>
      <c r="R585" s="71"/>
      <c r="S585" s="71"/>
      <c r="T585" s="72"/>
      <c r="U585" s="34"/>
      <c r="V585" s="34"/>
      <c r="W585" s="34"/>
      <c r="X585" s="34"/>
      <c r="Y585" s="34"/>
      <c r="Z585" s="34"/>
      <c r="AA585" s="34"/>
      <c r="AB585" s="34"/>
      <c r="AC585" s="34"/>
      <c r="AD585" s="34"/>
      <c r="AE585" s="34"/>
      <c r="AT585" s="17" t="s">
        <v>174</v>
      </c>
      <c r="AU585" s="17" t="s">
        <v>84</v>
      </c>
    </row>
    <row r="586" spans="1:65" s="13" customFormat="1" ht="11.25">
      <c r="B586" s="209"/>
      <c r="C586" s="210"/>
      <c r="D586" s="204" t="s">
        <v>176</v>
      </c>
      <c r="E586" s="211" t="s">
        <v>1</v>
      </c>
      <c r="F586" s="212" t="s">
        <v>746</v>
      </c>
      <c r="G586" s="210"/>
      <c r="H586" s="213">
        <v>56.95</v>
      </c>
      <c r="I586" s="214"/>
      <c r="J586" s="210"/>
      <c r="K586" s="210"/>
      <c r="L586" s="215"/>
      <c r="M586" s="216"/>
      <c r="N586" s="217"/>
      <c r="O586" s="217"/>
      <c r="P586" s="217"/>
      <c r="Q586" s="217"/>
      <c r="R586" s="217"/>
      <c r="S586" s="217"/>
      <c r="T586" s="218"/>
      <c r="AT586" s="219" t="s">
        <v>176</v>
      </c>
      <c r="AU586" s="219" t="s">
        <v>84</v>
      </c>
      <c r="AV586" s="13" t="s">
        <v>84</v>
      </c>
      <c r="AW586" s="13" t="s">
        <v>32</v>
      </c>
      <c r="AX586" s="13" t="s">
        <v>76</v>
      </c>
      <c r="AY586" s="219" t="s">
        <v>164</v>
      </c>
    </row>
    <row r="587" spans="1:65" s="13" customFormat="1" ht="11.25">
      <c r="B587" s="209"/>
      <c r="C587" s="210"/>
      <c r="D587" s="204" t="s">
        <v>176</v>
      </c>
      <c r="E587" s="211" t="s">
        <v>1</v>
      </c>
      <c r="F587" s="212" t="s">
        <v>747</v>
      </c>
      <c r="G587" s="210"/>
      <c r="H587" s="213">
        <v>-0.878</v>
      </c>
      <c r="I587" s="214"/>
      <c r="J587" s="210"/>
      <c r="K587" s="210"/>
      <c r="L587" s="215"/>
      <c r="M587" s="216"/>
      <c r="N587" s="217"/>
      <c r="O587" s="217"/>
      <c r="P587" s="217"/>
      <c r="Q587" s="217"/>
      <c r="R587" s="217"/>
      <c r="S587" s="217"/>
      <c r="T587" s="218"/>
      <c r="AT587" s="219" t="s">
        <v>176</v>
      </c>
      <c r="AU587" s="219" t="s">
        <v>84</v>
      </c>
      <c r="AV587" s="13" t="s">
        <v>84</v>
      </c>
      <c r="AW587" s="13" t="s">
        <v>32</v>
      </c>
      <c r="AX587" s="13" t="s">
        <v>76</v>
      </c>
      <c r="AY587" s="219" t="s">
        <v>164</v>
      </c>
    </row>
    <row r="588" spans="1:65" s="14" customFormat="1" ht="11.25">
      <c r="B588" s="220"/>
      <c r="C588" s="221"/>
      <c r="D588" s="204" t="s">
        <v>176</v>
      </c>
      <c r="E588" s="222" t="s">
        <v>1</v>
      </c>
      <c r="F588" s="223" t="s">
        <v>734</v>
      </c>
      <c r="G588" s="221"/>
      <c r="H588" s="224">
        <v>56.072000000000003</v>
      </c>
      <c r="I588" s="225"/>
      <c r="J588" s="221"/>
      <c r="K588" s="221"/>
      <c r="L588" s="226"/>
      <c r="M588" s="227"/>
      <c r="N588" s="228"/>
      <c r="O588" s="228"/>
      <c r="P588" s="228"/>
      <c r="Q588" s="228"/>
      <c r="R588" s="228"/>
      <c r="S588" s="228"/>
      <c r="T588" s="229"/>
      <c r="AT588" s="230" t="s">
        <v>176</v>
      </c>
      <c r="AU588" s="230" t="s">
        <v>84</v>
      </c>
      <c r="AV588" s="14" t="s">
        <v>172</v>
      </c>
      <c r="AW588" s="14" t="s">
        <v>32</v>
      </c>
      <c r="AX588" s="14" t="s">
        <v>82</v>
      </c>
      <c r="AY588" s="230" t="s">
        <v>164</v>
      </c>
    </row>
    <row r="589" spans="1:65" s="13" customFormat="1" ht="11.25">
      <c r="B589" s="209"/>
      <c r="C589" s="210"/>
      <c r="D589" s="204" t="s">
        <v>176</v>
      </c>
      <c r="E589" s="210"/>
      <c r="F589" s="212" t="s">
        <v>748</v>
      </c>
      <c r="G589" s="210"/>
      <c r="H589" s="213">
        <v>57.192999999999998</v>
      </c>
      <c r="I589" s="214"/>
      <c r="J589" s="210"/>
      <c r="K589" s="210"/>
      <c r="L589" s="215"/>
      <c r="M589" s="216"/>
      <c r="N589" s="217"/>
      <c r="O589" s="217"/>
      <c r="P589" s="217"/>
      <c r="Q589" s="217"/>
      <c r="R589" s="217"/>
      <c r="S589" s="217"/>
      <c r="T589" s="218"/>
      <c r="AT589" s="219" t="s">
        <v>176</v>
      </c>
      <c r="AU589" s="219" t="s">
        <v>84</v>
      </c>
      <c r="AV589" s="13" t="s">
        <v>84</v>
      </c>
      <c r="AW589" s="13" t="s">
        <v>4</v>
      </c>
      <c r="AX589" s="13" t="s">
        <v>82</v>
      </c>
      <c r="AY589" s="219" t="s">
        <v>164</v>
      </c>
    </row>
    <row r="590" spans="1:65" s="2" customFormat="1" ht="24.2" customHeight="1">
      <c r="A590" s="34"/>
      <c r="B590" s="35"/>
      <c r="C590" s="191" t="s">
        <v>749</v>
      </c>
      <c r="D590" s="191" t="s">
        <v>167</v>
      </c>
      <c r="E590" s="192" t="s">
        <v>750</v>
      </c>
      <c r="F590" s="193" t="s">
        <v>751</v>
      </c>
      <c r="G590" s="194" t="s">
        <v>258</v>
      </c>
      <c r="H590" s="195">
        <v>2.9060000000000001</v>
      </c>
      <c r="I590" s="196"/>
      <c r="J590" s="197">
        <f>ROUND(I590*H590,2)</f>
        <v>0</v>
      </c>
      <c r="K590" s="193" t="s">
        <v>171</v>
      </c>
      <c r="L590" s="39"/>
      <c r="M590" s="198" t="s">
        <v>1</v>
      </c>
      <c r="N590" s="199" t="s">
        <v>42</v>
      </c>
      <c r="O590" s="71"/>
      <c r="P590" s="200">
        <f>O590*H590</f>
        <v>0</v>
      </c>
      <c r="Q590" s="200">
        <v>3.1900000000000001E-3</v>
      </c>
      <c r="R590" s="200">
        <f>Q590*H590</f>
        <v>9.2701400000000014E-3</v>
      </c>
      <c r="S590" s="200">
        <v>0</v>
      </c>
      <c r="T590" s="201">
        <f>S590*H590</f>
        <v>0</v>
      </c>
      <c r="U590" s="34"/>
      <c r="V590" s="34"/>
      <c r="W590" s="34"/>
      <c r="X590" s="34"/>
      <c r="Y590" s="34"/>
      <c r="Z590" s="34"/>
      <c r="AA590" s="34"/>
      <c r="AB590" s="34"/>
      <c r="AC590" s="34"/>
      <c r="AD590" s="34"/>
      <c r="AE590" s="34"/>
      <c r="AR590" s="202" t="s">
        <v>172</v>
      </c>
      <c r="AT590" s="202" t="s">
        <v>167</v>
      </c>
      <c r="AU590" s="202" t="s">
        <v>84</v>
      </c>
      <c r="AY590" s="17" t="s">
        <v>164</v>
      </c>
      <c r="BE590" s="203">
        <f>IF(N590="základní",J590,0)</f>
        <v>0</v>
      </c>
      <c r="BF590" s="203">
        <f>IF(N590="snížená",J590,0)</f>
        <v>0</v>
      </c>
      <c r="BG590" s="203">
        <f>IF(N590="zákl. přenesená",J590,0)</f>
        <v>0</v>
      </c>
      <c r="BH590" s="203">
        <f>IF(N590="sníž. přenesená",J590,0)</f>
        <v>0</v>
      </c>
      <c r="BI590" s="203">
        <f>IF(N590="nulová",J590,0)</f>
        <v>0</v>
      </c>
      <c r="BJ590" s="17" t="s">
        <v>84</v>
      </c>
      <c r="BK590" s="203">
        <f>ROUND(I590*H590,2)</f>
        <v>0</v>
      </c>
      <c r="BL590" s="17" t="s">
        <v>172</v>
      </c>
      <c r="BM590" s="202" t="s">
        <v>752</v>
      </c>
    </row>
    <row r="591" spans="1:65" s="2" customFormat="1" ht="19.5">
      <c r="A591" s="34"/>
      <c r="B591" s="35"/>
      <c r="C591" s="36"/>
      <c r="D591" s="204" t="s">
        <v>174</v>
      </c>
      <c r="E591" s="36"/>
      <c r="F591" s="205" t="s">
        <v>753</v>
      </c>
      <c r="G591" s="36"/>
      <c r="H591" s="36"/>
      <c r="I591" s="206"/>
      <c r="J591" s="36"/>
      <c r="K591" s="36"/>
      <c r="L591" s="39"/>
      <c r="M591" s="207"/>
      <c r="N591" s="208"/>
      <c r="O591" s="71"/>
      <c r="P591" s="71"/>
      <c r="Q591" s="71"/>
      <c r="R591" s="71"/>
      <c r="S591" s="71"/>
      <c r="T591" s="72"/>
      <c r="U591" s="34"/>
      <c r="V591" s="34"/>
      <c r="W591" s="34"/>
      <c r="X591" s="34"/>
      <c r="Y591" s="34"/>
      <c r="Z591" s="34"/>
      <c r="AA591" s="34"/>
      <c r="AB591" s="34"/>
      <c r="AC591" s="34"/>
      <c r="AD591" s="34"/>
      <c r="AE591" s="34"/>
      <c r="AT591" s="17" t="s">
        <v>174</v>
      </c>
      <c r="AU591" s="17" t="s">
        <v>84</v>
      </c>
    </row>
    <row r="592" spans="1:65" s="13" customFormat="1" ht="11.25">
      <c r="B592" s="209"/>
      <c r="C592" s="210"/>
      <c r="D592" s="204" t="s">
        <v>176</v>
      </c>
      <c r="E592" s="211" t="s">
        <v>1</v>
      </c>
      <c r="F592" s="212" t="s">
        <v>754</v>
      </c>
      <c r="G592" s="210"/>
      <c r="H592" s="213">
        <v>2.9060000000000001</v>
      </c>
      <c r="I592" s="214"/>
      <c r="J592" s="210"/>
      <c r="K592" s="210"/>
      <c r="L592" s="215"/>
      <c r="M592" s="216"/>
      <c r="N592" s="217"/>
      <c r="O592" s="217"/>
      <c r="P592" s="217"/>
      <c r="Q592" s="217"/>
      <c r="R592" s="217"/>
      <c r="S592" s="217"/>
      <c r="T592" s="218"/>
      <c r="AT592" s="219" t="s">
        <v>176</v>
      </c>
      <c r="AU592" s="219" t="s">
        <v>84</v>
      </c>
      <c r="AV592" s="13" t="s">
        <v>84</v>
      </c>
      <c r="AW592" s="13" t="s">
        <v>32</v>
      </c>
      <c r="AX592" s="13" t="s">
        <v>82</v>
      </c>
      <c r="AY592" s="219" t="s">
        <v>164</v>
      </c>
    </row>
    <row r="593" spans="1:65" s="2" customFormat="1" ht="24.2" customHeight="1">
      <c r="A593" s="34"/>
      <c r="B593" s="35"/>
      <c r="C593" s="191" t="s">
        <v>755</v>
      </c>
      <c r="D593" s="191" t="s">
        <v>167</v>
      </c>
      <c r="E593" s="192" t="s">
        <v>756</v>
      </c>
      <c r="F593" s="193" t="s">
        <v>757</v>
      </c>
      <c r="G593" s="194" t="s">
        <v>258</v>
      </c>
      <c r="H593" s="195">
        <v>22.78</v>
      </c>
      <c r="I593" s="196"/>
      <c r="J593" s="197">
        <f>ROUND(I593*H593,2)</f>
        <v>0</v>
      </c>
      <c r="K593" s="193" t="s">
        <v>171</v>
      </c>
      <c r="L593" s="39"/>
      <c r="M593" s="198" t="s">
        <v>1</v>
      </c>
      <c r="N593" s="199" t="s">
        <v>42</v>
      </c>
      <c r="O593" s="71"/>
      <c r="P593" s="200">
        <f>O593*H593</f>
        <v>0</v>
      </c>
      <c r="Q593" s="200">
        <v>6.28E-3</v>
      </c>
      <c r="R593" s="200">
        <f>Q593*H593</f>
        <v>0.1430584</v>
      </c>
      <c r="S593" s="200">
        <v>0</v>
      </c>
      <c r="T593" s="201">
        <f>S593*H593</f>
        <v>0</v>
      </c>
      <c r="U593" s="34"/>
      <c r="V593" s="34"/>
      <c r="W593" s="34"/>
      <c r="X593" s="34"/>
      <c r="Y593" s="34"/>
      <c r="Z593" s="34"/>
      <c r="AA593" s="34"/>
      <c r="AB593" s="34"/>
      <c r="AC593" s="34"/>
      <c r="AD593" s="34"/>
      <c r="AE593" s="34"/>
      <c r="AR593" s="202" t="s">
        <v>172</v>
      </c>
      <c r="AT593" s="202" t="s">
        <v>167</v>
      </c>
      <c r="AU593" s="202" t="s">
        <v>84</v>
      </c>
      <c r="AY593" s="17" t="s">
        <v>164</v>
      </c>
      <c r="BE593" s="203">
        <f>IF(N593="základní",J593,0)</f>
        <v>0</v>
      </c>
      <c r="BF593" s="203">
        <f>IF(N593="snížená",J593,0)</f>
        <v>0</v>
      </c>
      <c r="BG593" s="203">
        <f>IF(N593="zákl. přenesená",J593,0)</f>
        <v>0</v>
      </c>
      <c r="BH593" s="203">
        <f>IF(N593="sníž. přenesená",J593,0)</f>
        <v>0</v>
      </c>
      <c r="BI593" s="203">
        <f>IF(N593="nulová",J593,0)</f>
        <v>0</v>
      </c>
      <c r="BJ593" s="17" t="s">
        <v>84</v>
      </c>
      <c r="BK593" s="203">
        <f>ROUND(I593*H593,2)</f>
        <v>0</v>
      </c>
      <c r="BL593" s="17" t="s">
        <v>172</v>
      </c>
      <c r="BM593" s="202" t="s">
        <v>758</v>
      </c>
    </row>
    <row r="594" spans="1:65" s="2" customFormat="1" ht="19.5">
      <c r="A594" s="34"/>
      <c r="B594" s="35"/>
      <c r="C594" s="36"/>
      <c r="D594" s="204" t="s">
        <v>174</v>
      </c>
      <c r="E594" s="36"/>
      <c r="F594" s="205" t="s">
        <v>759</v>
      </c>
      <c r="G594" s="36"/>
      <c r="H594" s="36"/>
      <c r="I594" s="206"/>
      <c r="J594" s="36"/>
      <c r="K594" s="36"/>
      <c r="L594" s="39"/>
      <c r="M594" s="207"/>
      <c r="N594" s="208"/>
      <c r="O594" s="71"/>
      <c r="P594" s="71"/>
      <c r="Q594" s="71"/>
      <c r="R594" s="71"/>
      <c r="S594" s="71"/>
      <c r="T594" s="72"/>
      <c r="U594" s="34"/>
      <c r="V594" s="34"/>
      <c r="W594" s="34"/>
      <c r="X594" s="34"/>
      <c r="Y594" s="34"/>
      <c r="Z594" s="34"/>
      <c r="AA594" s="34"/>
      <c r="AB594" s="34"/>
      <c r="AC594" s="34"/>
      <c r="AD594" s="34"/>
      <c r="AE594" s="34"/>
      <c r="AT594" s="17" t="s">
        <v>174</v>
      </c>
      <c r="AU594" s="17" t="s">
        <v>84</v>
      </c>
    </row>
    <row r="595" spans="1:65" s="13" customFormat="1" ht="11.25">
      <c r="B595" s="209"/>
      <c r="C595" s="210"/>
      <c r="D595" s="204" t="s">
        <v>176</v>
      </c>
      <c r="E595" s="211" t="s">
        <v>1</v>
      </c>
      <c r="F595" s="212" t="s">
        <v>760</v>
      </c>
      <c r="G595" s="210"/>
      <c r="H595" s="213">
        <v>22.78</v>
      </c>
      <c r="I595" s="214"/>
      <c r="J595" s="210"/>
      <c r="K595" s="210"/>
      <c r="L595" s="215"/>
      <c r="M595" s="216"/>
      <c r="N595" s="217"/>
      <c r="O595" s="217"/>
      <c r="P595" s="217"/>
      <c r="Q595" s="217"/>
      <c r="R595" s="217"/>
      <c r="S595" s="217"/>
      <c r="T595" s="218"/>
      <c r="AT595" s="219" t="s">
        <v>176</v>
      </c>
      <c r="AU595" s="219" t="s">
        <v>84</v>
      </c>
      <c r="AV595" s="13" t="s">
        <v>84</v>
      </c>
      <c r="AW595" s="13" t="s">
        <v>32</v>
      </c>
      <c r="AX595" s="13" t="s">
        <v>76</v>
      </c>
      <c r="AY595" s="219" t="s">
        <v>164</v>
      </c>
    </row>
    <row r="596" spans="1:65" s="14" customFormat="1" ht="11.25">
      <c r="B596" s="220"/>
      <c r="C596" s="221"/>
      <c r="D596" s="204" t="s">
        <v>176</v>
      </c>
      <c r="E596" s="222" t="s">
        <v>1</v>
      </c>
      <c r="F596" s="223" t="s">
        <v>699</v>
      </c>
      <c r="G596" s="221"/>
      <c r="H596" s="224">
        <v>22.78</v>
      </c>
      <c r="I596" s="225"/>
      <c r="J596" s="221"/>
      <c r="K596" s="221"/>
      <c r="L596" s="226"/>
      <c r="M596" s="227"/>
      <c r="N596" s="228"/>
      <c r="O596" s="228"/>
      <c r="P596" s="228"/>
      <c r="Q596" s="228"/>
      <c r="R596" s="228"/>
      <c r="S596" s="228"/>
      <c r="T596" s="229"/>
      <c r="AT596" s="230" t="s">
        <v>176</v>
      </c>
      <c r="AU596" s="230" t="s">
        <v>84</v>
      </c>
      <c r="AV596" s="14" t="s">
        <v>172</v>
      </c>
      <c r="AW596" s="14" t="s">
        <v>32</v>
      </c>
      <c r="AX596" s="14" t="s">
        <v>82</v>
      </c>
      <c r="AY596" s="230" t="s">
        <v>164</v>
      </c>
    </row>
    <row r="597" spans="1:65" s="2" customFormat="1" ht="24.2" customHeight="1">
      <c r="A597" s="34"/>
      <c r="B597" s="35"/>
      <c r="C597" s="191" t="s">
        <v>761</v>
      </c>
      <c r="D597" s="191" t="s">
        <v>167</v>
      </c>
      <c r="E597" s="192" t="s">
        <v>762</v>
      </c>
      <c r="F597" s="193" t="s">
        <v>763</v>
      </c>
      <c r="G597" s="194" t="s">
        <v>258</v>
      </c>
      <c r="H597" s="195">
        <v>282.47199999999998</v>
      </c>
      <c r="I597" s="196"/>
      <c r="J597" s="197">
        <f>ROUND(I597*H597,2)</f>
        <v>0</v>
      </c>
      <c r="K597" s="193" t="s">
        <v>171</v>
      </c>
      <c r="L597" s="39"/>
      <c r="M597" s="198" t="s">
        <v>1</v>
      </c>
      <c r="N597" s="199" t="s">
        <v>42</v>
      </c>
      <c r="O597" s="71"/>
      <c r="P597" s="200">
        <f>O597*H597</f>
        <v>0</v>
      </c>
      <c r="Q597" s="200">
        <v>3.48E-3</v>
      </c>
      <c r="R597" s="200">
        <f>Q597*H597</f>
        <v>0.98300255999999997</v>
      </c>
      <c r="S597" s="200">
        <v>0</v>
      </c>
      <c r="T597" s="201">
        <f>S597*H597</f>
        <v>0</v>
      </c>
      <c r="U597" s="34"/>
      <c r="V597" s="34"/>
      <c r="W597" s="34"/>
      <c r="X597" s="34"/>
      <c r="Y597" s="34"/>
      <c r="Z597" s="34"/>
      <c r="AA597" s="34"/>
      <c r="AB597" s="34"/>
      <c r="AC597" s="34"/>
      <c r="AD597" s="34"/>
      <c r="AE597" s="34"/>
      <c r="AR597" s="202" t="s">
        <v>172</v>
      </c>
      <c r="AT597" s="202" t="s">
        <v>167</v>
      </c>
      <c r="AU597" s="202" t="s">
        <v>84</v>
      </c>
      <c r="AY597" s="17" t="s">
        <v>164</v>
      </c>
      <c r="BE597" s="203">
        <f>IF(N597="základní",J597,0)</f>
        <v>0</v>
      </c>
      <c r="BF597" s="203">
        <f>IF(N597="snížená",J597,0)</f>
        <v>0</v>
      </c>
      <c r="BG597" s="203">
        <f>IF(N597="zákl. přenesená",J597,0)</f>
        <v>0</v>
      </c>
      <c r="BH597" s="203">
        <f>IF(N597="sníž. přenesená",J597,0)</f>
        <v>0</v>
      </c>
      <c r="BI597" s="203">
        <f>IF(N597="nulová",J597,0)</f>
        <v>0</v>
      </c>
      <c r="BJ597" s="17" t="s">
        <v>84</v>
      </c>
      <c r="BK597" s="203">
        <f>ROUND(I597*H597,2)</f>
        <v>0</v>
      </c>
      <c r="BL597" s="17" t="s">
        <v>172</v>
      </c>
      <c r="BM597" s="202" t="s">
        <v>764</v>
      </c>
    </row>
    <row r="598" spans="1:65" s="2" customFormat="1" ht="29.25">
      <c r="A598" s="34"/>
      <c r="B598" s="35"/>
      <c r="C598" s="36"/>
      <c r="D598" s="204" t="s">
        <v>174</v>
      </c>
      <c r="E598" s="36"/>
      <c r="F598" s="205" t="s">
        <v>765</v>
      </c>
      <c r="G598" s="36"/>
      <c r="H598" s="36"/>
      <c r="I598" s="206"/>
      <c r="J598" s="36"/>
      <c r="K598" s="36"/>
      <c r="L598" s="39"/>
      <c r="M598" s="207"/>
      <c r="N598" s="208"/>
      <c r="O598" s="71"/>
      <c r="P598" s="71"/>
      <c r="Q598" s="71"/>
      <c r="R598" s="71"/>
      <c r="S598" s="71"/>
      <c r="T598" s="72"/>
      <c r="U598" s="34"/>
      <c r="V598" s="34"/>
      <c r="W598" s="34"/>
      <c r="X598" s="34"/>
      <c r="Y598" s="34"/>
      <c r="Z598" s="34"/>
      <c r="AA598" s="34"/>
      <c r="AB598" s="34"/>
      <c r="AC598" s="34"/>
      <c r="AD598" s="34"/>
      <c r="AE598" s="34"/>
      <c r="AT598" s="17" t="s">
        <v>174</v>
      </c>
      <c r="AU598" s="17" t="s">
        <v>84</v>
      </c>
    </row>
    <row r="599" spans="1:65" s="13" customFormat="1" ht="11.25">
      <c r="B599" s="209"/>
      <c r="C599" s="210"/>
      <c r="D599" s="204" t="s">
        <v>176</v>
      </c>
      <c r="E599" s="211" t="s">
        <v>1</v>
      </c>
      <c r="F599" s="212" t="s">
        <v>766</v>
      </c>
      <c r="G599" s="210"/>
      <c r="H599" s="213">
        <v>282.47199999999998</v>
      </c>
      <c r="I599" s="214"/>
      <c r="J599" s="210"/>
      <c r="K599" s="210"/>
      <c r="L599" s="215"/>
      <c r="M599" s="216"/>
      <c r="N599" s="217"/>
      <c r="O599" s="217"/>
      <c r="P599" s="217"/>
      <c r="Q599" s="217"/>
      <c r="R599" s="217"/>
      <c r="S599" s="217"/>
      <c r="T599" s="218"/>
      <c r="AT599" s="219" t="s">
        <v>176</v>
      </c>
      <c r="AU599" s="219" t="s">
        <v>84</v>
      </c>
      <c r="AV599" s="13" t="s">
        <v>84</v>
      </c>
      <c r="AW599" s="13" t="s">
        <v>32</v>
      </c>
      <c r="AX599" s="13" t="s">
        <v>76</v>
      </c>
      <c r="AY599" s="219" t="s">
        <v>164</v>
      </c>
    </row>
    <row r="600" spans="1:65" s="14" customFormat="1" ht="11.25">
      <c r="B600" s="220"/>
      <c r="C600" s="221"/>
      <c r="D600" s="204" t="s">
        <v>176</v>
      </c>
      <c r="E600" s="222" t="s">
        <v>1</v>
      </c>
      <c r="F600" s="223" t="s">
        <v>699</v>
      </c>
      <c r="G600" s="221"/>
      <c r="H600" s="224">
        <v>282.47199999999998</v>
      </c>
      <c r="I600" s="225"/>
      <c r="J600" s="221"/>
      <c r="K600" s="221"/>
      <c r="L600" s="226"/>
      <c r="M600" s="227"/>
      <c r="N600" s="228"/>
      <c r="O600" s="228"/>
      <c r="P600" s="228"/>
      <c r="Q600" s="228"/>
      <c r="R600" s="228"/>
      <c r="S600" s="228"/>
      <c r="T600" s="229"/>
      <c r="AT600" s="230" t="s">
        <v>176</v>
      </c>
      <c r="AU600" s="230" t="s">
        <v>84</v>
      </c>
      <c r="AV600" s="14" t="s">
        <v>172</v>
      </c>
      <c r="AW600" s="14" t="s">
        <v>32</v>
      </c>
      <c r="AX600" s="14" t="s">
        <v>82</v>
      </c>
      <c r="AY600" s="230" t="s">
        <v>164</v>
      </c>
    </row>
    <row r="601" spans="1:65" s="2" customFormat="1" ht="14.45" customHeight="1">
      <c r="A601" s="34"/>
      <c r="B601" s="35"/>
      <c r="C601" s="191" t="s">
        <v>767</v>
      </c>
      <c r="D601" s="191" t="s">
        <v>167</v>
      </c>
      <c r="E601" s="192" t="s">
        <v>768</v>
      </c>
      <c r="F601" s="193" t="s">
        <v>769</v>
      </c>
      <c r="G601" s="194" t="s">
        <v>258</v>
      </c>
      <c r="H601" s="195">
        <v>31.759</v>
      </c>
      <c r="I601" s="196"/>
      <c r="J601" s="197">
        <f>ROUND(I601*H601,2)</f>
        <v>0</v>
      </c>
      <c r="K601" s="193" t="s">
        <v>171</v>
      </c>
      <c r="L601" s="39"/>
      <c r="M601" s="198" t="s">
        <v>1</v>
      </c>
      <c r="N601" s="199" t="s">
        <v>42</v>
      </c>
      <c r="O601" s="71"/>
      <c r="P601" s="200">
        <f>O601*H601</f>
        <v>0</v>
      </c>
      <c r="Q601" s="200">
        <v>0</v>
      </c>
      <c r="R601" s="200">
        <f>Q601*H601</f>
        <v>0</v>
      </c>
      <c r="S601" s="200">
        <v>0</v>
      </c>
      <c r="T601" s="201">
        <f>S601*H601</f>
        <v>0</v>
      </c>
      <c r="U601" s="34"/>
      <c r="V601" s="34"/>
      <c r="W601" s="34"/>
      <c r="X601" s="34"/>
      <c r="Y601" s="34"/>
      <c r="Z601" s="34"/>
      <c r="AA601" s="34"/>
      <c r="AB601" s="34"/>
      <c r="AC601" s="34"/>
      <c r="AD601" s="34"/>
      <c r="AE601" s="34"/>
      <c r="AR601" s="202" t="s">
        <v>172</v>
      </c>
      <c r="AT601" s="202" t="s">
        <v>167</v>
      </c>
      <c r="AU601" s="202" t="s">
        <v>84</v>
      </c>
      <c r="AY601" s="17" t="s">
        <v>164</v>
      </c>
      <c r="BE601" s="203">
        <f>IF(N601="základní",J601,0)</f>
        <v>0</v>
      </c>
      <c r="BF601" s="203">
        <f>IF(N601="snížená",J601,0)</f>
        <v>0</v>
      </c>
      <c r="BG601" s="203">
        <f>IF(N601="zákl. přenesená",J601,0)</f>
        <v>0</v>
      </c>
      <c r="BH601" s="203">
        <f>IF(N601="sníž. přenesená",J601,0)</f>
        <v>0</v>
      </c>
      <c r="BI601" s="203">
        <f>IF(N601="nulová",J601,0)</f>
        <v>0</v>
      </c>
      <c r="BJ601" s="17" t="s">
        <v>84</v>
      </c>
      <c r="BK601" s="203">
        <f>ROUND(I601*H601,2)</f>
        <v>0</v>
      </c>
      <c r="BL601" s="17" t="s">
        <v>172</v>
      </c>
      <c r="BM601" s="202" t="s">
        <v>770</v>
      </c>
    </row>
    <row r="602" spans="1:65" s="2" customFormat="1" ht="19.5">
      <c r="A602" s="34"/>
      <c r="B602" s="35"/>
      <c r="C602" s="36"/>
      <c r="D602" s="204" t="s">
        <v>174</v>
      </c>
      <c r="E602" s="36"/>
      <c r="F602" s="205" t="s">
        <v>771</v>
      </c>
      <c r="G602" s="36"/>
      <c r="H602" s="36"/>
      <c r="I602" s="206"/>
      <c r="J602" s="36"/>
      <c r="K602" s="36"/>
      <c r="L602" s="39"/>
      <c r="M602" s="207"/>
      <c r="N602" s="208"/>
      <c r="O602" s="71"/>
      <c r="P602" s="71"/>
      <c r="Q602" s="71"/>
      <c r="R602" s="71"/>
      <c r="S602" s="71"/>
      <c r="T602" s="72"/>
      <c r="U602" s="34"/>
      <c r="V602" s="34"/>
      <c r="W602" s="34"/>
      <c r="X602" s="34"/>
      <c r="Y602" s="34"/>
      <c r="Z602" s="34"/>
      <c r="AA602" s="34"/>
      <c r="AB602" s="34"/>
      <c r="AC602" s="34"/>
      <c r="AD602" s="34"/>
      <c r="AE602" s="34"/>
      <c r="AT602" s="17" t="s">
        <v>174</v>
      </c>
      <c r="AU602" s="17" t="s">
        <v>84</v>
      </c>
    </row>
    <row r="603" spans="1:65" s="13" customFormat="1" ht="22.5">
      <c r="B603" s="209"/>
      <c r="C603" s="210"/>
      <c r="D603" s="204" t="s">
        <v>176</v>
      </c>
      <c r="E603" s="211" t="s">
        <v>1</v>
      </c>
      <c r="F603" s="212" t="s">
        <v>772</v>
      </c>
      <c r="G603" s="210"/>
      <c r="H603" s="213">
        <v>17.593</v>
      </c>
      <c r="I603" s="214"/>
      <c r="J603" s="210"/>
      <c r="K603" s="210"/>
      <c r="L603" s="215"/>
      <c r="M603" s="216"/>
      <c r="N603" s="217"/>
      <c r="O603" s="217"/>
      <c r="P603" s="217"/>
      <c r="Q603" s="217"/>
      <c r="R603" s="217"/>
      <c r="S603" s="217"/>
      <c r="T603" s="218"/>
      <c r="AT603" s="219" t="s">
        <v>176</v>
      </c>
      <c r="AU603" s="219" t="s">
        <v>84</v>
      </c>
      <c r="AV603" s="13" t="s">
        <v>84</v>
      </c>
      <c r="AW603" s="13" t="s">
        <v>32</v>
      </c>
      <c r="AX603" s="13" t="s">
        <v>76</v>
      </c>
      <c r="AY603" s="219" t="s">
        <v>164</v>
      </c>
    </row>
    <row r="604" spans="1:65" s="13" customFormat="1" ht="22.5">
      <c r="B604" s="209"/>
      <c r="C604" s="210"/>
      <c r="D604" s="204" t="s">
        <v>176</v>
      </c>
      <c r="E604" s="211" t="s">
        <v>1</v>
      </c>
      <c r="F604" s="212" t="s">
        <v>773</v>
      </c>
      <c r="G604" s="210"/>
      <c r="H604" s="213">
        <v>14.166</v>
      </c>
      <c r="I604" s="214"/>
      <c r="J604" s="210"/>
      <c r="K604" s="210"/>
      <c r="L604" s="215"/>
      <c r="M604" s="216"/>
      <c r="N604" s="217"/>
      <c r="O604" s="217"/>
      <c r="P604" s="217"/>
      <c r="Q604" s="217"/>
      <c r="R604" s="217"/>
      <c r="S604" s="217"/>
      <c r="T604" s="218"/>
      <c r="AT604" s="219" t="s">
        <v>176</v>
      </c>
      <c r="AU604" s="219" t="s">
        <v>84</v>
      </c>
      <c r="AV604" s="13" t="s">
        <v>84</v>
      </c>
      <c r="AW604" s="13" t="s">
        <v>32</v>
      </c>
      <c r="AX604" s="13" t="s">
        <v>76</v>
      </c>
      <c r="AY604" s="219" t="s">
        <v>164</v>
      </c>
    </row>
    <row r="605" spans="1:65" s="14" customFormat="1" ht="11.25">
      <c r="B605" s="220"/>
      <c r="C605" s="221"/>
      <c r="D605" s="204" t="s">
        <v>176</v>
      </c>
      <c r="E605" s="222" t="s">
        <v>1</v>
      </c>
      <c r="F605" s="223" t="s">
        <v>185</v>
      </c>
      <c r="G605" s="221"/>
      <c r="H605" s="224">
        <v>31.759</v>
      </c>
      <c r="I605" s="225"/>
      <c r="J605" s="221"/>
      <c r="K605" s="221"/>
      <c r="L605" s="226"/>
      <c r="M605" s="227"/>
      <c r="N605" s="228"/>
      <c r="O605" s="228"/>
      <c r="P605" s="228"/>
      <c r="Q605" s="228"/>
      <c r="R605" s="228"/>
      <c r="S605" s="228"/>
      <c r="T605" s="229"/>
      <c r="AT605" s="230" t="s">
        <v>176</v>
      </c>
      <c r="AU605" s="230" t="s">
        <v>84</v>
      </c>
      <c r="AV605" s="14" t="s">
        <v>172</v>
      </c>
      <c r="AW605" s="14" t="s">
        <v>32</v>
      </c>
      <c r="AX605" s="14" t="s">
        <v>82</v>
      </c>
      <c r="AY605" s="230" t="s">
        <v>164</v>
      </c>
    </row>
    <row r="606" spans="1:65" s="2" customFormat="1" ht="14.45" customHeight="1">
      <c r="A606" s="34"/>
      <c r="B606" s="35"/>
      <c r="C606" s="191" t="s">
        <v>774</v>
      </c>
      <c r="D606" s="191" t="s">
        <v>167</v>
      </c>
      <c r="E606" s="192" t="s">
        <v>775</v>
      </c>
      <c r="F606" s="193" t="s">
        <v>776</v>
      </c>
      <c r="G606" s="194" t="s">
        <v>258</v>
      </c>
      <c r="H606" s="195">
        <v>193.1</v>
      </c>
      <c r="I606" s="196"/>
      <c r="J606" s="197">
        <f>ROUND(I606*H606,2)</f>
        <v>0</v>
      </c>
      <c r="K606" s="193" t="s">
        <v>171</v>
      </c>
      <c r="L606" s="39"/>
      <c r="M606" s="198" t="s">
        <v>1</v>
      </c>
      <c r="N606" s="199" t="s">
        <v>42</v>
      </c>
      <c r="O606" s="71"/>
      <c r="P606" s="200">
        <f>O606*H606</f>
        <v>0</v>
      </c>
      <c r="Q606" s="200">
        <v>0.11</v>
      </c>
      <c r="R606" s="200">
        <f>Q606*H606</f>
        <v>21.241</v>
      </c>
      <c r="S606" s="200">
        <v>0</v>
      </c>
      <c r="T606" s="201">
        <f>S606*H606</f>
        <v>0</v>
      </c>
      <c r="U606" s="34"/>
      <c r="V606" s="34"/>
      <c r="W606" s="34"/>
      <c r="X606" s="34"/>
      <c r="Y606" s="34"/>
      <c r="Z606" s="34"/>
      <c r="AA606" s="34"/>
      <c r="AB606" s="34"/>
      <c r="AC606" s="34"/>
      <c r="AD606" s="34"/>
      <c r="AE606" s="34"/>
      <c r="AR606" s="202" t="s">
        <v>172</v>
      </c>
      <c r="AT606" s="202" t="s">
        <v>167</v>
      </c>
      <c r="AU606" s="202" t="s">
        <v>84</v>
      </c>
      <c r="AY606" s="17" t="s">
        <v>164</v>
      </c>
      <c r="BE606" s="203">
        <f>IF(N606="základní",J606,0)</f>
        <v>0</v>
      </c>
      <c r="BF606" s="203">
        <f>IF(N606="snížená",J606,0)</f>
        <v>0</v>
      </c>
      <c r="BG606" s="203">
        <f>IF(N606="zákl. přenesená",J606,0)</f>
        <v>0</v>
      </c>
      <c r="BH606" s="203">
        <f>IF(N606="sníž. přenesená",J606,0)</f>
        <v>0</v>
      </c>
      <c r="BI606" s="203">
        <f>IF(N606="nulová",J606,0)</f>
        <v>0</v>
      </c>
      <c r="BJ606" s="17" t="s">
        <v>84</v>
      </c>
      <c r="BK606" s="203">
        <f>ROUND(I606*H606,2)</f>
        <v>0</v>
      </c>
      <c r="BL606" s="17" t="s">
        <v>172</v>
      </c>
      <c r="BM606" s="202" t="s">
        <v>777</v>
      </c>
    </row>
    <row r="607" spans="1:65" s="2" customFormat="1" ht="11.25">
      <c r="A607" s="34"/>
      <c r="B607" s="35"/>
      <c r="C607" s="36"/>
      <c r="D607" s="204" t="s">
        <v>174</v>
      </c>
      <c r="E607" s="36"/>
      <c r="F607" s="205" t="s">
        <v>778</v>
      </c>
      <c r="G607" s="36"/>
      <c r="H607" s="36"/>
      <c r="I607" s="206"/>
      <c r="J607" s="36"/>
      <c r="K607" s="36"/>
      <c r="L607" s="39"/>
      <c r="M607" s="207"/>
      <c r="N607" s="208"/>
      <c r="O607" s="71"/>
      <c r="P607" s="71"/>
      <c r="Q607" s="71"/>
      <c r="R607" s="71"/>
      <c r="S607" s="71"/>
      <c r="T607" s="72"/>
      <c r="U607" s="34"/>
      <c r="V607" s="34"/>
      <c r="W607" s="34"/>
      <c r="X607" s="34"/>
      <c r="Y607" s="34"/>
      <c r="Z607" s="34"/>
      <c r="AA607" s="34"/>
      <c r="AB607" s="34"/>
      <c r="AC607" s="34"/>
      <c r="AD607" s="34"/>
      <c r="AE607" s="34"/>
      <c r="AT607" s="17" t="s">
        <v>174</v>
      </c>
      <c r="AU607" s="17" t="s">
        <v>84</v>
      </c>
    </row>
    <row r="608" spans="1:65" s="13" customFormat="1" ht="22.5">
      <c r="B608" s="209"/>
      <c r="C608" s="210"/>
      <c r="D608" s="204" t="s">
        <v>176</v>
      </c>
      <c r="E608" s="211" t="s">
        <v>1</v>
      </c>
      <c r="F608" s="212" t="s">
        <v>779</v>
      </c>
      <c r="G608" s="210"/>
      <c r="H608" s="213">
        <v>94.8</v>
      </c>
      <c r="I608" s="214"/>
      <c r="J608" s="210"/>
      <c r="K608" s="210"/>
      <c r="L608" s="215"/>
      <c r="M608" s="216"/>
      <c r="N608" s="217"/>
      <c r="O608" s="217"/>
      <c r="P608" s="217"/>
      <c r="Q608" s="217"/>
      <c r="R608" s="217"/>
      <c r="S608" s="217"/>
      <c r="T608" s="218"/>
      <c r="AT608" s="219" t="s">
        <v>176</v>
      </c>
      <c r="AU608" s="219" t="s">
        <v>84</v>
      </c>
      <c r="AV608" s="13" t="s">
        <v>84</v>
      </c>
      <c r="AW608" s="13" t="s">
        <v>32</v>
      </c>
      <c r="AX608" s="13" t="s">
        <v>76</v>
      </c>
      <c r="AY608" s="219" t="s">
        <v>164</v>
      </c>
    </row>
    <row r="609" spans="1:65" s="13" customFormat="1" ht="22.5">
      <c r="B609" s="209"/>
      <c r="C609" s="210"/>
      <c r="D609" s="204" t="s">
        <v>176</v>
      </c>
      <c r="E609" s="211" t="s">
        <v>1</v>
      </c>
      <c r="F609" s="212" t="s">
        <v>780</v>
      </c>
      <c r="G609" s="210"/>
      <c r="H609" s="213">
        <v>98.3</v>
      </c>
      <c r="I609" s="214"/>
      <c r="J609" s="210"/>
      <c r="K609" s="210"/>
      <c r="L609" s="215"/>
      <c r="M609" s="216"/>
      <c r="N609" s="217"/>
      <c r="O609" s="217"/>
      <c r="P609" s="217"/>
      <c r="Q609" s="217"/>
      <c r="R609" s="217"/>
      <c r="S609" s="217"/>
      <c r="T609" s="218"/>
      <c r="AT609" s="219" t="s">
        <v>176</v>
      </c>
      <c r="AU609" s="219" t="s">
        <v>84</v>
      </c>
      <c r="AV609" s="13" t="s">
        <v>84</v>
      </c>
      <c r="AW609" s="13" t="s">
        <v>32</v>
      </c>
      <c r="AX609" s="13" t="s">
        <v>76</v>
      </c>
      <c r="AY609" s="219" t="s">
        <v>164</v>
      </c>
    </row>
    <row r="610" spans="1:65" s="14" customFormat="1" ht="11.25">
      <c r="B610" s="220"/>
      <c r="C610" s="221"/>
      <c r="D610" s="204" t="s">
        <v>176</v>
      </c>
      <c r="E610" s="222" t="s">
        <v>1</v>
      </c>
      <c r="F610" s="223" t="s">
        <v>185</v>
      </c>
      <c r="G610" s="221"/>
      <c r="H610" s="224">
        <v>193.1</v>
      </c>
      <c r="I610" s="225"/>
      <c r="J610" s="221"/>
      <c r="K610" s="221"/>
      <c r="L610" s="226"/>
      <c r="M610" s="227"/>
      <c r="N610" s="228"/>
      <c r="O610" s="228"/>
      <c r="P610" s="228"/>
      <c r="Q610" s="228"/>
      <c r="R610" s="228"/>
      <c r="S610" s="228"/>
      <c r="T610" s="229"/>
      <c r="AT610" s="230" t="s">
        <v>176</v>
      </c>
      <c r="AU610" s="230" t="s">
        <v>84</v>
      </c>
      <c r="AV610" s="14" t="s">
        <v>172</v>
      </c>
      <c r="AW610" s="14" t="s">
        <v>32</v>
      </c>
      <c r="AX610" s="14" t="s">
        <v>82</v>
      </c>
      <c r="AY610" s="230" t="s">
        <v>164</v>
      </c>
    </row>
    <row r="611" spans="1:65" s="2" customFormat="1" ht="24.2" customHeight="1">
      <c r="A611" s="34"/>
      <c r="B611" s="35"/>
      <c r="C611" s="191" t="s">
        <v>781</v>
      </c>
      <c r="D611" s="191" t="s">
        <v>167</v>
      </c>
      <c r="E611" s="192" t="s">
        <v>782</v>
      </c>
      <c r="F611" s="193" t="s">
        <v>783</v>
      </c>
      <c r="G611" s="194" t="s">
        <v>258</v>
      </c>
      <c r="H611" s="195">
        <v>211.6</v>
      </c>
      <c r="I611" s="196"/>
      <c r="J611" s="197">
        <f>ROUND(I611*H611,2)</f>
        <v>0</v>
      </c>
      <c r="K611" s="193" t="s">
        <v>171</v>
      </c>
      <c r="L611" s="39"/>
      <c r="M611" s="198" t="s">
        <v>1</v>
      </c>
      <c r="N611" s="199" t="s">
        <v>42</v>
      </c>
      <c r="O611" s="71"/>
      <c r="P611" s="200">
        <f>O611*H611</f>
        <v>0</v>
      </c>
      <c r="Q611" s="200">
        <v>1.0999999999999999E-2</v>
      </c>
      <c r="R611" s="200">
        <f>Q611*H611</f>
        <v>2.3275999999999999</v>
      </c>
      <c r="S611" s="200">
        <v>0</v>
      </c>
      <c r="T611" s="201">
        <f>S611*H611</f>
        <v>0</v>
      </c>
      <c r="U611" s="34"/>
      <c r="V611" s="34"/>
      <c r="W611" s="34"/>
      <c r="X611" s="34"/>
      <c r="Y611" s="34"/>
      <c r="Z611" s="34"/>
      <c r="AA611" s="34"/>
      <c r="AB611" s="34"/>
      <c r="AC611" s="34"/>
      <c r="AD611" s="34"/>
      <c r="AE611" s="34"/>
      <c r="AR611" s="202" t="s">
        <v>172</v>
      </c>
      <c r="AT611" s="202" t="s">
        <v>167</v>
      </c>
      <c r="AU611" s="202" t="s">
        <v>84</v>
      </c>
      <c r="AY611" s="17" t="s">
        <v>164</v>
      </c>
      <c r="BE611" s="203">
        <f>IF(N611="základní",J611,0)</f>
        <v>0</v>
      </c>
      <c r="BF611" s="203">
        <f>IF(N611="snížená",J611,0)</f>
        <v>0</v>
      </c>
      <c r="BG611" s="203">
        <f>IF(N611="zákl. přenesená",J611,0)</f>
        <v>0</v>
      </c>
      <c r="BH611" s="203">
        <f>IF(N611="sníž. přenesená",J611,0)</f>
        <v>0</v>
      </c>
      <c r="BI611" s="203">
        <f>IF(N611="nulová",J611,0)</f>
        <v>0</v>
      </c>
      <c r="BJ611" s="17" t="s">
        <v>84</v>
      </c>
      <c r="BK611" s="203">
        <f>ROUND(I611*H611,2)</f>
        <v>0</v>
      </c>
      <c r="BL611" s="17" t="s">
        <v>172</v>
      </c>
      <c r="BM611" s="202" t="s">
        <v>784</v>
      </c>
    </row>
    <row r="612" spans="1:65" s="2" customFormat="1" ht="19.5">
      <c r="A612" s="34"/>
      <c r="B612" s="35"/>
      <c r="C612" s="36"/>
      <c r="D612" s="204" t="s">
        <v>174</v>
      </c>
      <c r="E612" s="36"/>
      <c r="F612" s="205" t="s">
        <v>785</v>
      </c>
      <c r="G612" s="36"/>
      <c r="H612" s="36"/>
      <c r="I612" s="206"/>
      <c r="J612" s="36"/>
      <c r="K612" s="36"/>
      <c r="L612" s="39"/>
      <c r="M612" s="207"/>
      <c r="N612" s="208"/>
      <c r="O612" s="71"/>
      <c r="P612" s="71"/>
      <c r="Q612" s="71"/>
      <c r="R612" s="71"/>
      <c r="S612" s="71"/>
      <c r="T612" s="72"/>
      <c r="U612" s="34"/>
      <c r="V612" s="34"/>
      <c r="W612" s="34"/>
      <c r="X612" s="34"/>
      <c r="Y612" s="34"/>
      <c r="Z612" s="34"/>
      <c r="AA612" s="34"/>
      <c r="AB612" s="34"/>
      <c r="AC612" s="34"/>
      <c r="AD612" s="34"/>
      <c r="AE612" s="34"/>
      <c r="AT612" s="17" t="s">
        <v>174</v>
      </c>
      <c r="AU612" s="17" t="s">
        <v>84</v>
      </c>
    </row>
    <row r="613" spans="1:65" s="13" customFormat="1" ht="22.5">
      <c r="B613" s="209"/>
      <c r="C613" s="210"/>
      <c r="D613" s="204" t="s">
        <v>176</v>
      </c>
      <c r="E613" s="211" t="s">
        <v>1</v>
      </c>
      <c r="F613" s="212" t="s">
        <v>779</v>
      </c>
      <c r="G613" s="210"/>
      <c r="H613" s="213">
        <v>94.8</v>
      </c>
      <c r="I613" s="214"/>
      <c r="J613" s="210"/>
      <c r="K613" s="210"/>
      <c r="L613" s="215"/>
      <c r="M613" s="216"/>
      <c r="N613" s="217"/>
      <c r="O613" s="217"/>
      <c r="P613" s="217"/>
      <c r="Q613" s="217"/>
      <c r="R613" s="217"/>
      <c r="S613" s="217"/>
      <c r="T613" s="218"/>
      <c r="AT613" s="219" t="s">
        <v>176</v>
      </c>
      <c r="AU613" s="219" t="s">
        <v>84</v>
      </c>
      <c r="AV613" s="13" t="s">
        <v>84</v>
      </c>
      <c r="AW613" s="13" t="s">
        <v>32</v>
      </c>
      <c r="AX613" s="13" t="s">
        <v>76</v>
      </c>
      <c r="AY613" s="219" t="s">
        <v>164</v>
      </c>
    </row>
    <row r="614" spans="1:65" s="13" customFormat="1" ht="22.5">
      <c r="B614" s="209"/>
      <c r="C614" s="210"/>
      <c r="D614" s="204" t="s">
        <v>176</v>
      </c>
      <c r="E614" s="211" t="s">
        <v>1</v>
      </c>
      <c r="F614" s="212" t="s">
        <v>780</v>
      </c>
      <c r="G614" s="210"/>
      <c r="H614" s="213">
        <v>98.3</v>
      </c>
      <c r="I614" s="214"/>
      <c r="J614" s="210"/>
      <c r="K614" s="210"/>
      <c r="L614" s="215"/>
      <c r="M614" s="216"/>
      <c r="N614" s="217"/>
      <c r="O614" s="217"/>
      <c r="P614" s="217"/>
      <c r="Q614" s="217"/>
      <c r="R614" s="217"/>
      <c r="S614" s="217"/>
      <c r="T614" s="218"/>
      <c r="AT614" s="219" t="s">
        <v>176</v>
      </c>
      <c r="AU614" s="219" t="s">
        <v>84</v>
      </c>
      <c r="AV614" s="13" t="s">
        <v>84</v>
      </c>
      <c r="AW614" s="13" t="s">
        <v>32</v>
      </c>
      <c r="AX614" s="13" t="s">
        <v>76</v>
      </c>
      <c r="AY614" s="219" t="s">
        <v>164</v>
      </c>
    </row>
    <row r="615" spans="1:65" s="14" customFormat="1" ht="11.25">
      <c r="B615" s="220"/>
      <c r="C615" s="221"/>
      <c r="D615" s="204" t="s">
        <v>176</v>
      </c>
      <c r="E615" s="222" t="s">
        <v>1</v>
      </c>
      <c r="F615" s="223" t="s">
        <v>185</v>
      </c>
      <c r="G615" s="221"/>
      <c r="H615" s="224">
        <v>193.1</v>
      </c>
      <c r="I615" s="225"/>
      <c r="J615" s="221"/>
      <c r="K615" s="221"/>
      <c r="L615" s="226"/>
      <c r="M615" s="227"/>
      <c r="N615" s="228"/>
      <c r="O615" s="228"/>
      <c r="P615" s="228"/>
      <c r="Q615" s="228"/>
      <c r="R615" s="228"/>
      <c r="S615" s="228"/>
      <c r="T615" s="229"/>
      <c r="AT615" s="230" t="s">
        <v>176</v>
      </c>
      <c r="AU615" s="230" t="s">
        <v>84</v>
      </c>
      <c r="AV615" s="14" t="s">
        <v>172</v>
      </c>
      <c r="AW615" s="14" t="s">
        <v>32</v>
      </c>
      <c r="AX615" s="14" t="s">
        <v>76</v>
      </c>
      <c r="AY615" s="230" t="s">
        <v>164</v>
      </c>
    </row>
    <row r="616" spans="1:65" s="13" customFormat="1" ht="22.5">
      <c r="B616" s="209"/>
      <c r="C616" s="210"/>
      <c r="D616" s="204" t="s">
        <v>176</v>
      </c>
      <c r="E616" s="211" t="s">
        <v>1</v>
      </c>
      <c r="F616" s="212" t="s">
        <v>786</v>
      </c>
      <c r="G616" s="210"/>
      <c r="H616" s="213">
        <v>211.6</v>
      </c>
      <c r="I616" s="214"/>
      <c r="J616" s="210"/>
      <c r="K616" s="210"/>
      <c r="L616" s="215"/>
      <c r="M616" s="216"/>
      <c r="N616" s="217"/>
      <c r="O616" s="217"/>
      <c r="P616" s="217"/>
      <c r="Q616" s="217"/>
      <c r="R616" s="217"/>
      <c r="S616" s="217"/>
      <c r="T616" s="218"/>
      <c r="AT616" s="219" t="s">
        <v>176</v>
      </c>
      <c r="AU616" s="219" t="s">
        <v>84</v>
      </c>
      <c r="AV616" s="13" t="s">
        <v>84</v>
      </c>
      <c r="AW616" s="13" t="s">
        <v>32</v>
      </c>
      <c r="AX616" s="13" t="s">
        <v>82</v>
      </c>
      <c r="AY616" s="219" t="s">
        <v>164</v>
      </c>
    </row>
    <row r="617" spans="1:65" s="2" customFormat="1" ht="24.2" customHeight="1">
      <c r="A617" s="34"/>
      <c r="B617" s="35"/>
      <c r="C617" s="191" t="s">
        <v>787</v>
      </c>
      <c r="D617" s="191" t="s">
        <v>167</v>
      </c>
      <c r="E617" s="192" t="s">
        <v>788</v>
      </c>
      <c r="F617" s="193" t="s">
        <v>789</v>
      </c>
      <c r="G617" s="194" t="s">
        <v>258</v>
      </c>
      <c r="H617" s="195">
        <v>5</v>
      </c>
      <c r="I617" s="196"/>
      <c r="J617" s="197">
        <f>ROUND(I617*H617,2)</f>
        <v>0</v>
      </c>
      <c r="K617" s="193" t="s">
        <v>171</v>
      </c>
      <c r="L617" s="39"/>
      <c r="M617" s="198" t="s">
        <v>1</v>
      </c>
      <c r="N617" s="199" t="s">
        <v>42</v>
      </c>
      <c r="O617" s="71"/>
      <c r="P617" s="200">
        <f>O617*H617</f>
        <v>0</v>
      </c>
      <c r="Q617" s="200">
        <v>0</v>
      </c>
      <c r="R617" s="200">
        <f>Q617*H617</f>
        <v>0</v>
      </c>
      <c r="S617" s="200">
        <v>0</v>
      </c>
      <c r="T617" s="201">
        <f>S617*H617</f>
        <v>0</v>
      </c>
      <c r="U617" s="34"/>
      <c r="V617" s="34"/>
      <c r="W617" s="34"/>
      <c r="X617" s="34"/>
      <c r="Y617" s="34"/>
      <c r="Z617" s="34"/>
      <c r="AA617" s="34"/>
      <c r="AB617" s="34"/>
      <c r="AC617" s="34"/>
      <c r="AD617" s="34"/>
      <c r="AE617" s="34"/>
      <c r="AR617" s="202" t="s">
        <v>172</v>
      </c>
      <c r="AT617" s="202" t="s">
        <v>167</v>
      </c>
      <c r="AU617" s="202" t="s">
        <v>84</v>
      </c>
      <c r="AY617" s="17" t="s">
        <v>164</v>
      </c>
      <c r="BE617" s="203">
        <f>IF(N617="základní",J617,0)</f>
        <v>0</v>
      </c>
      <c r="BF617" s="203">
        <f>IF(N617="snížená",J617,0)</f>
        <v>0</v>
      </c>
      <c r="BG617" s="203">
        <f>IF(N617="zákl. přenesená",J617,0)</f>
        <v>0</v>
      </c>
      <c r="BH617" s="203">
        <f>IF(N617="sníž. přenesená",J617,0)</f>
        <v>0</v>
      </c>
      <c r="BI617" s="203">
        <f>IF(N617="nulová",J617,0)</f>
        <v>0</v>
      </c>
      <c r="BJ617" s="17" t="s">
        <v>84</v>
      </c>
      <c r="BK617" s="203">
        <f>ROUND(I617*H617,2)</f>
        <v>0</v>
      </c>
      <c r="BL617" s="17" t="s">
        <v>172</v>
      </c>
      <c r="BM617" s="202" t="s">
        <v>790</v>
      </c>
    </row>
    <row r="618" spans="1:65" s="2" customFormat="1" ht="19.5">
      <c r="A618" s="34"/>
      <c r="B618" s="35"/>
      <c r="C618" s="36"/>
      <c r="D618" s="204" t="s">
        <v>174</v>
      </c>
      <c r="E618" s="36"/>
      <c r="F618" s="205" t="s">
        <v>791</v>
      </c>
      <c r="G618" s="36"/>
      <c r="H618" s="36"/>
      <c r="I618" s="206"/>
      <c r="J618" s="36"/>
      <c r="K618" s="36"/>
      <c r="L618" s="39"/>
      <c r="M618" s="207"/>
      <c r="N618" s="208"/>
      <c r="O618" s="71"/>
      <c r="P618" s="71"/>
      <c r="Q618" s="71"/>
      <c r="R618" s="71"/>
      <c r="S618" s="71"/>
      <c r="T618" s="72"/>
      <c r="U618" s="34"/>
      <c r="V618" s="34"/>
      <c r="W618" s="34"/>
      <c r="X618" s="34"/>
      <c r="Y618" s="34"/>
      <c r="Z618" s="34"/>
      <c r="AA618" s="34"/>
      <c r="AB618" s="34"/>
      <c r="AC618" s="34"/>
      <c r="AD618" s="34"/>
      <c r="AE618" s="34"/>
      <c r="AT618" s="17" t="s">
        <v>174</v>
      </c>
      <c r="AU618" s="17" t="s">
        <v>84</v>
      </c>
    </row>
    <row r="619" spans="1:65" s="13" customFormat="1" ht="11.25">
      <c r="B619" s="209"/>
      <c r="C619" s="210"/>
      <c r="D619" s="204" t="s">
        <v>176</v>
      </c>
      <c r="E619" s="211" t="s">
        <v>1</v>
      </c>
      <c r="F619" s="212" t="s">
        <v>792</v>
      </c>
      <c r="G619" s="210"/>
      <c r="H619" s="213">
        <v>5</v>
      </c>
      <c r="I619" s="214"/>
      <c r="J619" s="210"/>
      <c r="K619" s="210"/>
      <c r="L619" s="215"/>
      <c r="M619" s="216"/>
      <c r="N619" s="217"/>
      <c r="O619" s="217"/>
      <c r="P619" s="217"/>
      <c r="Q619" s="217"/>
      <c r="R619" s="217"/>
      <c r="S619" s="217"/>
      <c r="T619" s="218"/>
      <c r="AT619" s="219" t="s">
        <v>176</v>
      </c>
      <c r="AU619" s="219" t="s">
        <v>84</v>
      </c>
      <c r="AV619" s="13" t="s">
        <v>84</v>
      </c>
      <c r="AW619" s="13" t="s">
        <v>32</v>
      </c>
      <c r="AX619" s="13" t="s">
        <v>82</v>
      </c>
      <c r="AY619" s="219" t="s">
        <v>164</v>
      </c>
    </row>
    <row r="620" spans="1:65" s="2" customFormat="1" ht="14.45" customHeight="1">
      <c r="A620" s="34"/>
      <c r="B620" s="35"/>
      <c r="C620" s="191" t="s">
        <v>793</v>
      </c>
      <c r="D620" s="191" t="s">
        <v>167</v>
      </c>
      <c r="E620" s="192" t="s">
        <v>794</v>
      </c>
      <c r="F620" s="193" t="s">
        <v>795</v>
      </c>
      <c r="G620" s="194" t="s">
        <v>258</v>
      </c>
      <c r="H620" s="195">
        <v>27.6</v>
      </c>
      <c r="I620" s="196"/>
      <c r="J620" s="197">
        <f>ROUND(I620*H620,2)</f>
        <v>0</v>
      </c>
      <c r="K620" s="193" t="s">
        <v>171</v>
      </c>
      <c r="L620" s="39"/>
      <c r="M620" s="198" t="s">
        <v>1</v>
      </c>
      <c r="N620" s="199" t="s">
        <v>42</v>
      </c>
      <c r="O620" s="71"/>
      <c r="P620" s="200">
        <f>O620*H620</f>
        <v>0</v>
      </c>
      <c r="Q620" s="200">
        <v>0</v>
      </c>
      <c r="R620" s="200">
        <f>Q620*H620</f>
        <v>0</v>
      </c>
      <c r="S620" s="200">
        <v>0</v>
      </c>
      <c r="T620" s="201">
        <f>S620*H620</f>
        <v>0</v>
      </c>
      <c r="U620" s="34"/>
      <c r="V620" s="34"/>
      <c r="W620" s="34"/>
      <c r="X620" s="34"/>
      <c r="Y620" s="34"/>
      <c r="Z620" s="34"/>
      <c r="AA620" s="34"/>
      <c r="AB620" s="34"/>
      <c r="AC620" s="34"/>
      <c r="AD620" s="34"/>
      <c r="AE620" s="34"/>
      <c r="AR620" s="202" t="s">
        <v>172</v>
      </c>
      <c r="AT620" s="202" t="s">
        <v>167</v>
      </c>
      <c r="AU620" s="202" t="s">
        <v>84</v>
      </c>
      <c r="AY620" s="17" t="s">
        <v>164</v>
      </c>
      <c r="BE620" s="203">
        <f>IF(N620="základní",J620,0)</f>
        <v>0</v>
      </c>
      <c r="BF620" s="203">
        <f>IF(N620="snížená",J620,0)</f>
        <v>0</v>
      </c>
      <c r="BG620" s="203">
        <f>IF(N620="zákl. přenesená",J620,0)</f>
        <v>0</v>
      </c>
      <c r="BH620" s="203">
        <f>IF(N620="sníž. přenesená",J620,0)</f>
        <v>0</v>
      </c>
      <c r="BI620" s="203">
        <f>IF(N620="nulová",J620,0)</f>
        <v>0</v>
      </c>
      <c r="BJ620" s="17" t="s">
        <v>84</v>
      </c>
      <c r="BK620" s="203">
        <f>ROUND(I620*H620,2)</f>
        <v>0</v>
      </c>
      <c r="BL620" s="17" t="s">
        <v>172</v>
      </c>
      <c r="BM620" s="202" t="s">
        <v>796</v>
      </c>
    </row>
    <row r="621" spans="1:65" s="2" customFormat="1" ht="19.5">
      <c r="A621" s="34"/>
      <c r="B621" s="35"/>
      <c r="C621" s="36"/>
      <c r="D621" s="204" t="s">
        <v>174</v>
      </c>
      <c r="E621" s="36"/>
      <c r="F621" s="205" t="s">
        <v>797</v>
      </c>
      <c r="G621" s="36"/>
      <c r="H621" s="36"/>
      <c r="I621" s="206"/>
      <c r="J621" s="36"/>
      <c r="K621" s="36"/>
      <c r="L621" s="39"/>
      <c r="M621" s="207"/>
      <c r="N621" s="208"/>
      <c r="O621" s="71"/>
      <c r="P621" s="71"/>
      <c r="Q621" s="71"/>
      <c r="R621" s="71"/>
      <c r="S621" s="71"/>
      <c r="T621" s="72"/>
      <c r="U621" s="34"/>
      <c r="V621" s="34"/>
      <c r="W621" s="34"/>
      <c r="X621" s="34"/>
      <c r="Y621" s="34"/>
      <c r="Z621" s="34"/>
      <c r="AA621" s="34"/>
      <c r="AB621" s="34"/>
      <c r="AC621" s="34"/>
      <c r="AD621" s="34"/>
      <c r="AE621" s="34"/>
      <c r="AT621" s="17" t="s">
        <v>174</v>
      </c>
      <c r="AU621" s="17" t="s">
        <v>84</v>
      </c>
    </row>
    <row r="622" spans="1:65" s="13" customFormat="1" ht="11.25">
      <c r="B622" s="209"/>
      <c r="C622" s="210"/>
      <c r="D622" s="204" t="s">
        <v>176</v>
      </c>
      <c r="E622" s="211" t="s">
        <v>1</v>
      </c>
      <c r="F622" s="212" t="s">
        <v>798</v>
      </c>
      <c r="G622" s="210"/>
      <c r="H622" s="213">
        <v>15.1</v>
      </c>
      <c r="I622" s="214"/>
      <c r="J622" s="210"/>
      <c r="K622" s="210"/>
      <c r="L622" s="215"/>
      <c r="M622" s="216"/>
      <c r="N622" s="217"/>
      <c r="O622" s="217"/>
      <c r="P622" s="217"/>
      <c r="Q622" s="217"/>
      <c r="R622" s="217"/>
      <c r="S622" s="217"/>
      <c r="T622" s="218"/>
      <c r="AT622" s="219" t="s">
        <v>176</v>
      </c>
      <c r="AU622" s="219" t="s">
        <v>84</v>
      </c>
      <c r="AV622" s="13" t="s">
        <v>84</v>
      </c>
      <c r="AW622" s="13" t="s">
        <v>32</v>
      </c>
      <c r="AX622" s="13" t="s">
        <v>76</v>
      </c>
      <c r="AY622" s="219" t="s">
        <v>164</v>
      </c>
    </row>
    <row r="623" spans="1:65" s="13" customFormat="1" ht="11.25">
      <c r="B623" s="209"/>
      <c r="C623" s="210"/>
      <c r="D623" s="204" t="s">
        <v>176</v>
      </c>
      <c r="E623" s="211" t="s">
        <v>1</v>
      </c>
      <c r="F623" s="212" t="s">
        <v>799</v>
      </c>
      <c r="G623" s="210"/>
      <c r="H623" s="213">
        <v>12.5</v>
      </c>
      <c r="I623" s="214"/>
      <c r="J623" s="210"/>
      <c r="K623" s="210"/>
      <c r="L623" s="215"/>
      <c r="M623" s="216"/>
      <c r="N623" s="217"/>
      <c r="O623" s="217"/>
      <c r="P623" s="217"/>
      <c r="Q623" s="217"/>
      <c r="R623" s="217"/>
      <c r="S623" s="217"/>
      <c r="T623" s="218"/>
      <c r="AT623" s="219" t="s">
        <v>176</v>
      </c>
      <c r="AU623" s="219" t="s">
        <v>84</v>
      </c>
      <c r="AV623" s="13" t="s">
        <v>84</v>
      </c>
      <c r="AW623" s="13" t="s">
        <v>32</v>
      </c>
      <c r="AX623" s="13" t="s">
        <v>76</v>
      </c>
      <c r="AY623" s="219" t="s">
        <v>164</v>
      </c>
    </row>
    <row r="624" spans="1:65" s="14" customFormat="1" ht="11.25">
      <c r="B624" s="220"/>
      <c r="C624" s="221"/>
      <c r="D624" s="204" t="s">
        <v>176</v>
      </c>
      <c r="E624" s="222" t="s">
        <v>1</v>
      </c>
      <c r="F624" s="223" t="s">
        <v>185</v>
      </c>
      <c r="G624" s="221"/>
      <c r="H624" s="224">
        <v>27.6</v>
      </c>
      <c r="I624" s="225"/>
      <c r="J624" s="221"/>
      <c r="K624" s="221"/>
      <c r="L624" s="226"/>
      <c r="M624" s="227"/>
      <c r="N624" s="228"/>
      <c r="O624" s="228"/>
      <c r="P624" s="228"/>
      <c r="Q624" s="228"/>
      <c r="R624" s="228"/>
      <c r="S624" s="228"/>
      <c r="T624" s="229"/>
      <c r="AT624" s="230" t="s">
        <v>176</v>
      </c>
      <c r="AU624" s="230" t="s">
        <v>84</v>
      </c>
      <c r="AV624" s="14" t="s">
        <v>172</v>
      </c>
      <c r="AW624" s="14" t="s">
        <v>32</v>
      </c>
      <c r="AX624" s="14" t="s">
        <v>82</v>
      </c>
      <c r="AY624" s="230" t="s">
        <v>164</v>
      </c>
    </row>
    <row r="625" spans="1:65" s="2" customFormat="1" ht="24.2" customHeight="1">
      <c r="A625" s="34"/>
      <c r="B625" s="35"/>
      <c r="C625" s="191" t="s">
        <v>800</v>
      </c>
      <c r="D625" s="191" t="s">
        <v>167</v>
      </c>
      <c r="E625" s="192" t="s">
        <v>801</v>
      </c>
      <c r="F625" s="193" t="s">
        <v>802</v>
      </c>
      <c r="G625" s="194" t="s">
        <v>244</v>
      </c>
      <c r="H625" s="195">
        <v>10.5</v>
      </c>
      <c r="I625" s="196"/>
      <c r="J625" s="197">
        <f>ROUND(I625*H625,2)</f>
        <v>0</v>
      </c>
      <c r="K625" s="193" t="s">
        <v>171</v>
      </c>
      <c r="L625" s="39"/>
      <c r="M625" s="198" t="s">
        <v>1</v>
      </c>
      <c r="N625" s="199" t="s">
        <v>42</v>
      </c>
      <c r="O625" s="71"/>
      <c r="P625" s="200">
        <f>O625*H625</f>
        <v>0</v>
      </c>
      <c r="Q625" s="200">
        <v>1.0000000000000001E-5</v>
      </c>
      <c r="R625" s="200">
        <f>Q625*H625</f>
        <v>1.05E-4</v>
      </c>
      <c r="S625" s="200">
        <v>0</v>
      </c>
      <c r="T625" s="201">
        <f>S625*H625</f>
        <v>0</v>
      </c>
      <c r="U625" s="34"/>
      <c r="V625" s="34"/>
      <c r="W625" s="34"/>
      <c r="X625" s="34"/>
      <c r="Y625" s="34"/>
      <c r="Z625" s="34"/>
      <c r="AA625" s="34"/>
      <c r="AB625" s="34"/>
      <c r="AC625" s="34"/>
      <c r="AD625" s="34"/>
      <c r="AE625" s="34"/>
      <c r="AR625" s="202" t="s">
        <v>172</v>
      </c>
      <c r="AT625" s="202" t="s">
        <v>167</v>
      </c>
      <c r="AU625" s="202" t="s">
        <v>84</v>
      </c>
      <c r="AY625" s="17" t="s">
        <v>164</v>
      </c>
      <c r="BE625" s="203">
        <f>IF(N625="základní",J625,0)</f>
        <v>0</v>
      </c>
      <c r="BF625" s="203">
        <f>IF(N625="snížená",J625,0)</f>
        <v>0</v>
      </c>
      <c r="BG625" s="203">
        <f>IF(N625="zákl. přenesená",J625,0)</f>
        <v>0</v>
      </c>
      <c r="BH625" s="203">
        <f>IF(N625="sníž. přenesená",J625,0)</f>
        <v>0</v>
      </c>
      <c r="BI625" s="203">
        <f>IF(N625="nulová",J625,0)</f>
        <v>0</v>
      </c>
      <c r="BJ625" s="17" t="s">
        <v>84</v>
      </c>
      <c r="BK625" s="203">
        <f>ROUND(I625*H625,2)</f>
        <v>0</v>
      </c>
      <c r="BL625" s="17" t="s">
        <v>172</v>
      </c>
      <c r="BM625" s="202" t="s">
        <v>803</v>
      </c>
    </row>
    <row r="626" spans="1:65" s="2" customFormat="1" ht="19.5">
      <c r="A626" s="34"/>
      <c r="B626" s="35"/>
      <c r="C626" s="36"/>
      <c r="D626" s="204" t="s">
        <v>174</v>
      </c>
      <c r="E626" s="36"/>
      <c r="F626" s="205" t="s">
        <v>804</v>
      </c>
      <c r="G626" s="36"/>
      <c r="H626" s="36"/>
      <c r="I626" s="206"/>
      <c r="J626" s="36"/>
      <c r="K626" s="36"/>
      <c r="L626" s="39"/>
      <c r="M626" s="207"/>
      <c r="N626" s="208"/>
      <c r="O626" s="71"/>
      <c r="P626" s="71"/>
      <c r="Q626" s="71"/>
      <c r="R626" s="71"/>
      <c r="S626" s="71"/>
      <c r="T626" s="72"/>
      <c r="U626" s="34"/>
      <c r="V626" s="34"/>
      <c r="W626" s="34"/>
      <c r="X626" s="34"/>
      <c r="Y626" s="34"/>
      <c r="Z626" s="34"/>
      <c r="AA626" s="34"/>
      <c r="AB626" s="34"/>
      <c r="AC626" s="34"/>
      <c r="AD626" s="34"/>
      <c r="AE626" s="34"/>
      <c r="AT626" s="17" t="s">
        <v>174</v>
      </c>
      <c r="AU626" s="17" t="s">
        <v>84</v>
      </c>
    </row>
    <row r="627" spans="1:65" s="13" customFormat="1" ht="11.25">
      <c r="B627" s="209"/>
      <c r="C627" s="210"/>
      <c r="D627" s="204" t="s">
        <v>176</v>
      </c>
      <c r="E627" s="211" t="s">
        <v>1</v>
      </c>
      <c r="F627" s="212" t="s">
        <v>805</v>
      </c>
      <c r="G627" s="210"/>
      <c r="H627" s="213">
        <v>3.5</v>
      </c>
      <c r="I627" s="214"/>
      <c r="J627" s="210"/>
      <c r="K627" s="210"/>
      <c r="L627" s="215"/>
      <c r="M627" s="216"/>
      <c r="N627" s="217"/>
      <c r="O627" s="217"/>
      <c r="P627" s="217"/>
      <c r="Q627" s="217"/>
      <c r="R627" s="217"/>
      <c r="S627" s="217"/>
      <c r="T627" s="218"/>
      <c r="AT627" s="219" t="s">
        <v>176</v>
      </c>
      <c r="AU627" s="219" t="s">
        <v>84</v>
      </c>
      <c r="AV627" s="13" t="s">
        <v>84</v>
      </c>
      <c r="AW627" s="13" t="s">
        <v>32</v>
      </c>
      <c r="AX627" s="13" t="s">
        <v>76</v>
      </c>
      <c r="AY627" s="219" t="s">
        <v>164</v>
      </c>
    </row>
    <row r="628" spans="1:65" s="13" customFormat="1" ht="11.25">
      <c r="B628" s="209"/>
      <c r="C628" s="210"/>
      <c r="D628" s="204" t="s">
        <v>176</v>
      </c>
      <c r="E628" s="211" t="s">
        <v>1</v>
      </c>
      <c r="F628" s="212" t="s">
        <v>806</v>
      </c>
      <c r="G628" s="210"/>
      <c r="H628" s="213">
        <v>3.7</v>
      </c>
      <c r="I628" s="214"/>
      <c r="J628" s="210"/>
      <c r="K628" s="210"/>
      <c r="L628" s="215"/>
      <c r="M628" s="216"/>
      <c r="N628" s="217"/>
      <c r="O628" s="217"/>
      <c r="P628" s="217"/>
      <c r="Q628" s="217"/>
      <c r="R628" s="217"/>
      <c r="S628" s="217"/>
      <c r="T628" s="218"/>
      <c r="AT628" s="219" t="s">
        <v>176</v>
      </c>
      <c r="AU628" s="219" t="s">
        <v>84</v>
      </c>
      <c r="AV628" s="13" t="s">
        <v>84</v>
      </c>
      <c r="AW628" s="13" t="s">
        <v>32</v>
      </c>
      <c r="AX628" s="13" t="s">
        <v>76</v>
      </c>
      <c r="AY628" s="219" t="s">
        <v>164</v>
      </c>
    </row>
    <row r="629" spans="1:65" s="13" customFormat="1" ht="11.25">
      <c r="B629" s="209"/>
      <c r="C629" s="210"/>
      <c r="D629" s="204" t="s">
        <v>176</v>
      </c>
      <c r="E629" s="211" t="s">
        <v>1</v>
      </c>
      <c r="F629" s="212" t="s">
        <v>807</v>
      </c>
      <c r="G629" s="210"/>
      <c r="H629" s="213">
        <v>3.3</v>
      </c>
      <c r="I629" s="214"/>
      <c r="J629" s="210"/>
      <c r="K629" s="210"/>
      <c r="L629" s="215"/>
      <c r="M629" s="216"/>
      <c r="N629" s="217"/>
      <c r="O629" s="217"/>
      <c r="P629" s="217"/>
      <c r="Q629" s="217"/>
      <c r="R629" s="217"/>
      <c r="S629" s="217"/>
      <c r="T629" s="218"/>
      <c r="AT629" s="219" t="s">
        <v>176</v>
      </c>
      <c r="AU629" s="219" t="s">
        <v>84</v>
      </c>
      <c r="AV629" s="13" t="s">
        <v>84</v>
      </c>
      <c r="AW629" s="13" t="s">
        <v>32</v>
      </c>
      <c r="AX629" s="13" t="s">
        <v>76</v>
      </c>
      <c r="AY629" s="219" t="s">
        <v>164</v>
      </c>
    </row>
    <row r="630" spans="1:65" s="14" customFormat="1" ht="11.25">
      <c r="B630" s="220"/>
      <c r="C630" s="221"/>
      <c r="D630" s="204" t="s">
        <v>176</v>
      </c>
      <c r="E630" s="222" t="s">
        <v>1</v>
      </c>
      <c r="F630" s="223" t="s">
        <v>185</v>
      </c>
      <c r="G630" s="221"/>
      <c r="H630" s="224">
        <v>10.5</v>
      </c>
      <c r="I630" s="225"/>
      <c r="J630" s="221"/>
      <c r="K630" s="221"/>
      <c r="L630" s="226"/>
      <c r="M630" s="227"/>
      <c r="N630" s="228"/>
      <c r="O630" s="228"/>
      <c r="P630" s="228"/>
      <c r="Q630" s="228"/>
      <c r="R630" s="228"/>
      <c r="S630" s="228"/>
      <c r="T630" s="229"/>
      <c r="AT630" s="230" t="s">
        <v>176</v>
      </c>
      <c r="AU630" s="230" t="s">
        <v>84</v>
      </c>
      <c r="AV630" s="14" t="s">
        <v>172</v>
      </c>
      <c r="AW630" s="14" t="s">
        <v>32</v>
      </c>
      <c r="AX630" s="14" t="s">
        <v>82</v>
      </c>
      <c r="AY630" s="230" t="s">
        <v>164</v>
      </c>
    </row>
    <row r="631" spans="1:65" s="2" customFormat="1" ht="24.2" customHeight="1">
      <c r="A631" s="34"/>
      <c r="B631" s="35"/>
      <c r="C631" s="191" t="s">
        <v>808</v>
      </c>
      <c r="D631" s="191" t="s">
        <v>167</v>
      </c>
      <c r="E631" s="192" t="s">
        <v>809</v>
      </c>
      <c r="F631" s="193" t="s">
        <v>810</v>
      </c>
      <c r="G631" s="194" t="s">
        <v>322</v>
      </c>
      <c r="H631" s="195">
        <v>18</v>
      </c>
      <c r="I631" s="196"/>
      <c r="J631" s="197">
        <f>ROUND(I631*H631,2)</f>
        <v>0</v>
      </c>
      <c r="K631" s="193" t="s">
        <v>171</v>
      </c>
      <c r="L631" s="39"/>
      <c r="M631" s="198" t="s">
        <v>1</v>
      </c>
      <c r="N631" s="199" t="s">
        <v>42</v>
      </c>
      <c r="O631" s="71"/>
      <c r="P631" s="200">
        <f>O631*H631</f>
        <v>0</v>
      </c>
      <c r="Q631" s="200">
        <v>1.7770000000000001E-2</v>
      </c>
      <c r="R631" s="200">
        <f>Q631*H631</f>
        <v>0.31986000000000003</v>
      </c>
      <c r="S631" s="200">
        <v>0</v>
      </c>
      <c r="T631" s="201">
        <f>S631*H631</f>
        <v>0</v>
      </c>
      <c r="U631" s="34"/>
      <c r="V631" s="34"/>
      <c r="W631" s="34"/>
      <c r="X631" s="34"/>
      <c r="Y631" s="34"/>
      <c r="Z631" s="34"/>
      <c r="AA631" s="34"/>
      <c r="AB631" s="34"/>
      <c r="AC631" s="34"/>
      <c r="AD631" s="34"/>
      <c r="AE631" s="34"/>
      <c r="AR631" s="202" t="s">
        <v>172</v>
      </c>
      <c r="AT631" s="202" t="s">
        <v>167</v>
      </c>
      <c r="AU631" s="202" t="s">
        <v>84</v>
      </c>
      <c r="AY631" s="17" t="s">
        <v>164</v>
      </c>
      <c r="BE631" s="203">
        <f>IF(N631="základní",J631,0)</f>
        <v>0</v>
      </c>
      <c r="BF631" s="203">
        <f>IF(N631="snížená",J631,0)</f>
        <v>0</v>
      </c>
      <c r="BG631" s="203">
        <f>IF(N631="zákl. přenesená",J631,0)</f>
        <v>0</v>
      </c>
      <c r="BH631" s="203">
        <f>IF(N631="sníž. přenesená",J631,0)</f>
        <v>0</v>
      </c>
      <c r="BI631" s="203">
        <f>IF(N631="nulová",J631,0)</f>
        <v>0</v>
      </c>
      <c r="BJ631" s="17" t="s">
        <v>84</v>
      </c>
      <c r="BK631" s="203">
        <f>ROUND(I631*H631,2)</f>
        <v>0</v>
      </c>
      <c r="BL631" s="17" t="s">
        <v>172</v>
      </c>
      <c r="BM631" s="202" t="s">
        <v>811</v>
      </c>
    </row>
    <row r="632" spans="1:65" s="2" customFormat="1" ht="29.25">
      <c r="A632" s="34"/>
      <c r="B632" s="35"/>
      <c r="C632" s="36"/>
      <c r="D632" s="204" t="s">
        <v>174</v>
      </c>
      <c r="E632" s="36"/>
      <c r="F632" s="205" t="s">
        <v>812</v>
      </c>
      <c r="G632" s="36"/>
      <c r="H632" s="36"/>
      <c r="I632" s="206"/>
      <c r="J632" s="36"/>
      <c r="K632" s="36"/>
      <c r="L632" s="39"/>
      <c r="M632" s="207"/>
      <c r="N632" s="208"/>
      <c r="O632" s="71"/>
      <c r="P632" s="71"/>
      <c r="Q632" s="71"/>
      <c r="R632" s="71"/>
      <c r="S632" s="71"/>
      <c r="T632" s="72"/>
      <c r="U632" s="34"/>
      <c r="V632" s="34"/>
      <c r="W632" s="34"/>
      <c r="X632" s="34"/>
      <c r="Y632" s="34"/>
      <c r="Z632" s="34"/>
      <c r="AA632" s="34"/>
      <c r="AB632" s="34"/>
      <c r="AC632" s="34"/>
      <c r="AD632" s="34"/>
      <c r="AE632" s="34"/>
      <c r="AT632" s="17" t="s">
        <v>174</v>
      </c>
      <c r="AU632" s="17" t="s">
        <v>84</v>
      </c>
    </row>
    <row r="633" spans="1:65" s="13" customFormat="1" ht="11.25">
      <c r="B633" s="209"/>
      <c r="C633" s="210"/>
      <c r="D633" s="204" t="s">
        <v>176</v>
      </c>
      <c r="E633" s="211" t="s">
        <v>1</v>
      </c>
      <c r="F633" s="212" t="s">
        <v>813</v>
      </c>
      <c r="G633" s="210"/>
      <c r="H633" s="213">
        <v>8</v>
      </c>
      <c r="I633" s="214"/>
      <c r="J633" s="210"/>
      <c r="K633" s="210"/>
      <c r="L633" s="215"/>
      <c r="M633" s="216"/>
      <c r="N633" s="217"/>
      <c r="O633" s="217"/>
      <c r="P633" s="217"/>
      <c r="Q633" s="217"/>
      <c r="R633" s="217"/>
      <c r="S633" s="217"/>
      <c r="T633" s="218"/>
      <c r="AT633" s="219" t="s">
        <v>176</v>
      </c>
      <c r="AU633" s="219" t="s">
        <v>84</v>
      </c>
      <c r="AV633" s="13" t="s">
        <v>84</v>
      </c>
      <c r="AW633" s="13" t="s">
        <v>32</v>
      </c>
      <c r="AX633" s="13" t="s">
        <v>76</v>
      </c>
      <c r="AY633" s="219" t="s">
        <v>164</v>
      </c>
    </row>
    <row r="634" spans="1:65" s="13" customFormat="1" ht="11.25">
      <c r="B634" s="209"/>
      <c r="C634" s="210"/>
      <c r="D634" s="204" t="s">
        <v>176</v>
      </c>
      <c r="E634" s="211" t="s">
        <v>1</v>
      </c>
      <c r="F634" s="212" t="s">
        <v>814</v>
      </c>
      <c r="G634" s="210"/>
      <c r="H634" s="213">
        <v>10</v>
      </c>
      <c r="I634" s="214"/>
      <c r="J634" s="210"/>
      <c r="K634" s="210"/>
      <c r="L634" s="215"/>
      <c r="M634" s="216"/>
      <c r="N634" s="217"/>
      <c r="O634" s="217"/>
      <c r="P634" s="217"/>
      <c r="Q634" s="217"/>
      <c r="R634" s="217"/>
      <c r="S634" s="217"/>
      <c r="T634" s="218"/>
      <c r="AT634" s="219" t="s">
        <v>176</v>
      </c>
      <c r="AU634" s="219" t="s">
        <v>84</v>
      </c>
      <c r="AV634" s="13" t="s">
        <v>84</v>
      </c>
      <c r="AW634" s="13" t="s">
        <v>32</v>
      </c>
      <c r="AX634" s="13" t="s">
        <v>76</v>
      </c>
      <c r="AY634" s="219" t="s">
        <v>164</v>
      </c>
    </row>
    <row r="635" spans="1:65" s="14" customFormat="1" ht="11.25">
      <c r="B635" s="220"/>
      <c r="C635" s="221"/>
      <c r="D635" s="204" t="s">
        <v>176</v>
      </c>
      <c r="E635" s="222" t="s">
        <v>1</v>
      </c>
      <c r="F635" s="223" t="s">
        <v>185</v>
      </c>
      <c r="G635" s="221"/>
      <c r="H635" s="224">
        <v>18</v>
      </c>
      <c r="I635" s="225"/>
      <c r="J635" s="221"/>
      <c r="K635" s="221"/>
      <c r="L635" s="226"/>
      <c r="M635" s="227"/>
      <c r="N635" s="228"/>
      <c r="O635" s="228"/>
      <c r="P635" s="228"/>
      <c r="Q635" s="228"/>
      <c r="R635" s="228"/>
      <c r="S635" s="228"/>
      <c r="T635" s="229"/>
      <c r="AT635" s="230" t="s">
        <v>176</v>
      </c>
      <c r="AU635" s="230" t="s">
        <v>84</v>
      </c>
      <c r="AV635" s="14" t="s">
        <v>172</v>
      </c>
      <c r="AW635" s="14" t="s">
        <v>32</v>
      </c>
      <c r="AX635" s="14" t="s">
        <v>82</v>
      </c>
      <c r="AY635" s="230" t="s">
        <v>164</v>
      </c>
    </row>
    <row r="636" spans="1:65" s="2" customFormat="1" ht="24.2" customHeight="1">
      <c r="A636" s="34"/>
      <c r="B636" s="35"/>
      <c r="C636" s="231" t="s">
        <v>815</v>
      </c>
      <c r="D636" s="231" t="s">
        <v>218</v>
      </c>
      <c r="E636" s="232" t="s">
        <v>816</v>
      </c>
      <c r="F636" s="233" t="s">
        <v>817</v>
      </c>
      <c r="G636" s="234" t="s">
        <v>322</v>
      </c>
      <c r="H636" s="235">
        <v>1</v>
      </c>
      <c r="I636" s="236"/>
      <c r="J636" s="237">
        <f>ROUND(I636*H636,2)</f>
        <v>0</v>
      </c>
      <c r="K636" s="233" t="s">
        <v>171</v>
      </c>
      <c r="L636" s="238"/>
      <c r="M636" s="239" t="s">
        <v>1</v>
      </c>
      <c r="N636" s="240" t="s">
        <v>42</v>
      </c>
      <c r="O636" s="71"/>
      <c r="P636" s="200">
        <f>O636*H636</f>
        <v>0</v>
      </c>
      <c r="Q636" s="200">
        <v>1.201E-2</v>
      </c>
      <c r="R636" s="200">
        <f>Q636*H636</f>
        <v>1.201E-2</v>
      </c>
      <c r="S636" s="200">
        <v>0</v>
      </c>
      <c r="T636" s="201">
        <f>S636*H636</f>
        <v>0</v>
      </c>
      <c r="U636" s="34"/>
      <c r="V636" s="34"/>
      <c r="W636" s="34"/>
      <c r="X636" s="34"/>
      <c r="Y636" s="34"/>
      <c r="Z636" s="34"/>
      <c r="AA636" s="34"/>
      <c r="AB636" s="34"/>
      <c r="AC636" s="34"/>
      <c r="AD636" s="34"/>
      <c r="AE636" s="34"/>
      <c r="AR636" s="202" t="s">
        <v>221</v>
      </c>
      <c r="AT636" s="202" t="s">
        <v>218</v>
      </c>
      <c r="AU636" s="202" t="s">
        <v>84</v>
      </c>
      <c r="AY636" s="17" t="s">
        <v>164</v>
      </c>
      <c r="BE636" s="203">
        <f>IF(N636="základní",J636,0)</f>
        <v>0</v>
      </c>
      <c r="BF636" s="203">
        <f>IF(N636="snížená",J636,0)</f>
        <v>0</v>
      </c>
      <c r="BG636" s="203">
        <f>IF(N636="zákl. přenesená",J636,0)</f>
        <v>0</v>
      </c>
      <c r="BH636" s="203">
        <f>IF(N636="sníž. přenesená",J636,0)</f>
        <v>0</v>
      </c>
      <c r="BI636" s="203">
        <f>IF(N636="nulová",J636,0)</f>
        <v>0</v>
      </c>
      <c r="BJ636" s="17" t="s">
        <v>84</v>
      </c>
      <c r="BK636" s="203">
        <f>ROUND(I636*H636,2)</f>
        <v>0</v>
      </c>
      <c r="BL636" s="17" t="s">
        <v>172</v>
      </c>
      <c r="BM636" s="202" t="s">
        <v>818</v>
      </c>
    </row>
    <row r="637" spans="1:65" s="2" customFormat="1" ht="19.5">
      <c r="A637" s="34"/>
      <c r="B637" s="35"/>
      <c r="C637" s="36"/>
      <c r="D637" s="204" t="s">
        <v>174</v>
      </c>
      <c r="E637" s="36"/>
      <c r="F637" s="205" t="s">
        <v>817</v>
      </c>
      <c r="G637" s="36"/>
      <c r="H637" s="36"/>
      <c r="I637" s="206"/>
      <c r="J637" s="36"/>
      <c r="K637" s="36"/>
      <c r="L637" s="39"/>
      <c r="M637" s="207"/>
      <c r="N637" s="208"/>
      <c r="O637" s="71"/>
      <c r="P637" s="71"/>
      <c r="Q637" s="71"/>
      <c r="R637" s="71"/>
      <c r="S637" s="71"/>
      <c r="T637" s="72"/>
      <c r="U637" s="34"/>
      <c r="V637" s="34"/>
      <c r="W637" s="34"/>
      <c r="X637" s="34"/>
      <c r="Y637" s="34"/>
      <c r="Z637" s="34"/>
      <c r="AA637" s="34"/>
      <c r="AB637" s="34"/>
      <c r="AC637" s="34"/>
      <c r="AD637" s="34"/>
      <c r="AE637" s="34"/>
      <c r="AT637" s="17" t="s">
        <v>174</v>
      </c>
      <c r="AU637" s="17" t="s">
        <v>84</v>
      </c>
    </row>
    <row r="638" spans="1:65" s="13" customFormat="1" ht="11.25">
      <c r="B638" s="209"/>
      <c r="C638" s="210"/>
      <c r="D638" s="204" t="s">
        <v>176</v>
      </c>
      <c r="E638" s="211" t="s">
        <v>1</v>
      </c>
      <c r="F638" s="212" t="s">
        <v>819</v>
      </c>
      <c r="G638" s="210"/>
      <c r="H638" s="213">
        <v>1</v>
      </c>
      <c r="I638" s="214"/>
      <c r="J638" s="210"/>
      <c r="K638" s="210"/>
      <c r="L638" s="215"/>
      <c r="M638" s="216"/>
      <c r="N638" s="217"/>
      <c r="O638" s="217"/>
      <c r="P638" s="217"/>
      <c r="Q638" s="217"/>
      <c r="R638" s="217"/>
      <c r="S638" s="217"/>
      <c r="T638" s="218"/>
      <c r="AT638" s="219" t="s">
        <v>176</v>
      </c>
      <c r="AU638" s="219" t="s">
        <v>84</v>
      </c>
      <c r="AV638" s="13" t="s">
        <v>84</v>
      </c>
      <c r="AW638" s="13" t="s">
        <v>32</v>
      </c>
      <c r="AX638" s="13" t="s">
        <v>82</v>
      </c>
      <c r="AY638" s="219" t="s">
        <v>164</v>
      </c>
    </row>
    <row r="639" spans="1:65" s="2" customFormat="1" ht="24.2" customHeight="1">
      <c r="A639" s="34"/>
      <c r="B639" s="35"/>
      <c r="C639" s="231" t="s">
        <v>820</v>
      </c>
      <c r="D639" s="231" t="s">
        <v>218</v>
      </c>
      <c r="E639" s="232" t="s">
        <v>821</v>
      </c>
      <c r="F639" s="233" t="s">
        <v>822</v>
      </c>
      <c r="G639" s="234" t="s">
        <v>322</v>
      </c>
      <c r="H639" s="235">
        <v>3</v>
      </c>
      <c r="I639" s="236"/>
      <c r="J639" s="237">
        <f>ROUND(I639*H639,2)</f>
        <v>0</v>
      </c>
      <c r="K639" s="233" t="s">
        <v>171</v>
      </c>
      <c r="L639" s="238"/>
      <c r="M639" s="239" t="s">
        <v>1</v>
      </c>
      <c r="N639" s="240" t="s">
        <v>42</v>
      </c>
      <c r="O639" s="71"/>
      <c r="P639" s="200">
        <f>O639*H639</f>
        <v>0</v>
      </c>
      <c r="Q639" s="200">
        <v>1.225E-2</v>
      </c>
      <c r="R639" s="200">
        <f>Q639*H639</f>
        <v>3.6750000000000005E-2</v>
      </c>
      <c r="S639" s="200">
        <v>0</v>
      </c>
      <c r="T639" s="201">
        <f>S639*H639</f>
        <v>0</v>
      </c>
      <c r="U639" s="34"/>
      <c r="V639" s="34"/>
      <c r="W639" s="34"/>
      <c r="X639" s="34"/>
      <c r="Y639" s="34"/>
      <c r="Z639" s="34"/>
      <c r="AA639" s="34"/>
      <c r="AB639" s="34"/>
      <c r="AC639" s="34"/>
      <c r="AD639" s="34"/>
      <c r="AE639" s="34"/>
      <c r="AR639" s="202" t="s">
        <v>221</v>
      </c>
      <c r="AT639" s="202" t="s">
        <v>218</v>
      </c>
      <c r="AU639" s="202" t="s">
        <v>84</v>
      </c>
      <c r="AY639" s="17" t="s">
        <v>164</v>
      </c>
      <c r="BE639" s="203">
        <f>IF(N639="základní",J639,0)</f>
        <v>0</v>
      </c>
      <c r="BF639" s="203">
        <f>IF(N639="snížená",J639,0)</f>
        <v>0</v>
      </c>
      <c r="BG639" s="203">
        <f>IF(N639="zákl. přenesená",J639,0)</f>
        <v>0</v>
      </c>
      <c r="BH639" s="203">
        <f>IF(N639="sníž. přenesená",J639,0)</f>
        <v>0</v>
      </c>
      <c r="BI639" s="203">
        <f>IF(N639="nulová",J639,0)</f>
        <v>0</v>
      </c>
      <c r="BJ639" s="17" t="s">
        <v>84</v>
      </c>
      <c r="BK639" s="203">
        <f>ROUND(I639*H639,2)</f>
        <v>0</v>
      </c>
      <c r="BL639" s="17" t="s">
        <v>172</v>
      </c>
      <c r="BM639" s="202" t="s">
        <v>823</v>
      </c>
    </row>
    <row r="640" spans="1:65" s="2" customFormat="1" ht="19.5">
      <c r="A640" s="34"/>
      <c r="B640" s="35"/>
      <c r="C640" s="36"/>
      <c r="D640" s="204" t="s">
        <v>174</v>
      </c>
      <c r="E640" s="36"/>
      <c r="F640" s="205" t="s">
        <v>822</v>
      </c>
      <c r="G640" s="36"/>
      <c r="H640" s="36"/>
      <c r="I640" s="206"/>
      <c r="J640" s="36"/>
      <c r="K640" s="36"/>
      <c r="L640" s="39"/>
      <c r="M640" s="207"/>
      <c r="N640" s="208"/>
      <c r="O640" s="71"/>
      <c r="P640" s="71"/>
      <c r="Q640" s="71"/>
      <c r="R640" s="71"/>
      <c r="S640" s="71"/>
      <c r="T640" s="72"/>
      <c r="U640" s="34"/>
      <c r="V640" s="34"/>
      <c r="W640" s="34"/>
      <c r="X640" s="34"/>
      <c r="Y640" s="34"/>
      <c r="Z640" s="34"/>
      <c r="AA640" s="34"/>
      <c r="AB640" s="34"/>
      <c r="AC640" s="34"/>
      <c r="AD640" s="34"/>
      <c r="AE640" s="34"/>
      <c r="AT640" s="17" t="s">
        <v>174</v>
      </c>
      <c r="AU640" s="17" t="s">
        <v>84</v>
      </c>
    </row>
    <row r="641" spans="1:65" s="13" customFormat="1" ht="11.25">
      <c r="B641" s="209"/>
      <c r="C641" s="210"/>
      <c r="D641" s="204" t="s">
        <v>176</v>
      </c>
      <c r="E641" s="211" t="s">
        <v>1</v>
      </c>
      <c r="F641" s="212" t="s">
        <v>824</v>
      </c>
      <c r="G641" s="210"/>
      <c r="H641" s="213">
        <v>3</v>
      </c>
      <c r="I641" s="214"/>
      <c r="J641" s="210"/>
      <c r="K641" s="210"/>
      <c r="L641" s="215"/>
      <c r="M641" s="216"/>
      <c r="N641" s="217"/>
      <c r="O641" s="217"/>
      <c r="P641" s="217"/>
      <c r="Q641" s="217"/>
      <c r="R641" s="217"/>
      <c r="S641" s="217"/>
      <c r="T641" s="218"/>
      <c r="AT641" s="219" t="s">
        <v>176</v>
      </c>
      <c r="AU641" s="219" t="s">
        <v>84</v>
      </c>
      <c r="AV641" s="13" t="s">
        <v>84</v>
      </c>
      <c r="AW641" s="13" t="s">
        <v>32</v>
      </c>
      <c r="AX641" s="13" t="s">
        <v>82</v>
      </c>
      <c r="AY641" s="219" t="s">
        <v>164</v>
      </c>
    </row>
    <row r="642" spans="1:65" s="2" customFormat="1" ht="24.2" customHeight="1">
      <c r="A642" s="34"/>
      <c r="B642" s="35"/>
      <c r="C642" s="231" t="s">
        <v>825</v>
      </c>
      <c r="D642" s="231" t="s">
        <v>218</v>
      </c>
      <c r="E642" s="232" t="s">
        <v>826</v>
      </c>
      <c r="F642" s="233" t="s">
        <v>827</v>
      </c>
      <c r="G642" s="234" t="s">
        <v>322</v>
      </c>
      <c r="H642" s="235">
        <v>14</v>
      </c>
      <c r="I642" s="236"/>
      <c r="J642" s="237">
        <f>ROUND(I642*H642,2)</f>
        <v>0</v>
      </c>
      <c r="K642" s="233" t="s">
        <v>171</v>
      </c>
      <c r="L642" s="238"/>
      <c r="M642" s="239" t="s">
        <v>1</v>
      </c>
      <c r="N642" s="240" t="s">
        <v>42</v>
      </c>
      <c r="O642" s="71"/>
      <c r="P642" s="200">
        <f>O642*H642</f>
        <v>0</v>
      </c>
      <c r="Q642" s="200">
        <v>1.2489999999999999E-2</v>
      </c>
      <c r="R642" s="200">
        <f>Q642*H642</f>
        <v>0.17485999999999999</v>
      </c>
      <c r="S642" s="200">
        <v>0</v>
      </c>
      <c r="T642" s="201">
        <f>S642*H642</f>
        <v>0</v>
      </c>
      <c r="U642" s="34"/>
      <c r="V642" s="34"/>
      <c r="W642" s="34"/>
      <c r="X642" s="34"/>
      <c r="Y642" s="34"/>
      <c r="Z642" s="34"/>
      <c r="AA642" s="34"/>
      <c r="AB642" s="34"/>
      <c r="AC642" s="34"/>
      <c r="AD642" s="34"/>
      <c r="AE642" s="34"/>
      <c r="AR642" s="202" t="s">
        <v>221</v>
      </c>
      <c r="AT642" s="202" t="s">
        <v>218</v>
      </c>
      <c r="AU642" s="202" t="s">
        <v>84</v>
      </c>
      <c r="AY642" s="17" t="s">
        <v>164</v>
      </c>
      <c r="BE642" s="203">
        <f>IF(N642="základní",J642,0)</f>
        <v>0</v>
      </c>
      <c r="BF642" s="203">
        <f>IF(N642="snížená",J642,0)</f>
        <v>0</v>
      </c>
      <c r="BG642" s="203">
        <f>IF(N642="zákl. přenesená",J642,0)</f>
        <v>0</v>
      </c>
      <c r="BH642" s="203">
        <f>IF(N642="sníž. přenesená",J642,0)</f>
        <v>0</v>
      </c>
      <c r="BI642" s="203">
        <f>IF(N642="nulová",J642,0)</f>
        <v>0</v>
      </c>
      <c r="BJ642" s="17" t="s">
        <v>84</v>
      </c>
      <c r="BK642" s="203">
        <f>ROUND(I642*H642,2)</f>
        <v>0</v>
      </c>
      <c r="BL642" s="17" t="s">
        <v>172</v>
      </c>
      <c r="BM642" s="202" t="s">
        <v>828</v>
      </c>
    </row>
    <row r="643" spans="1:65" s="2" customFormat="1" ht="19.5">
      <c r="A643" s="34"/>
      <c r="B643" s="35"/>
      <c r="C643" s="36"/>
      <c r="D643" s="204" t="s">
        <v>174</v>
      </c>
      <c r="E643" s="36"/>
      <c r="F643" s="205" t="s">
        <v>827</v>
      </c>
      <c r="G643" s="36"/>
      <c r="H643" s="36"/>
      <c r="I643" s="206"/>
      <c r="J643" s="36"/>
      <c r="K643" s="36"/>
      <c r="L643" s="39"/>
      <c r="M643" s="207"/>
      <c r="N643" s="208"/>
      <c r="O643" s="71"/>
      <c r="P643" s="71"/>
      <c r="Q643" s="71"/>
      <c r="R643" s="71"/>
      <c r="S643" s="71"/>
      <c r="T643" s="72"/>
      <c r="U643" s="34"/>
      <c r="V643" s="34"/>
      <c r="W643" s="34"/>
      <c r="X643" s="34"/>
      <c r="Y643" s="34"/>
      <c r="Z643" s="34"/>
      <c r="AA643" s="34"/>
      <c r="AB643" s="34"/>
      <c r="AC643" s="34"/>
      <c r="AD643" s="34"/>
      <c r="AE643" s="34"/>
      <c r="AT643" s="17" t="s">
        <v>174</v>
      </c>
      <c r="AU643" s="17" t="s">
        <v>84</v>
      </c>
    </row>
    <row r="644" spans="1:65" s="13" customFormat="1" ht="11.25">
      <c r="B644" s="209"/>
      <c r="C644" s="210"/>
      <c r="D644" s="204" t="s">
        <v>176</v>
      </c>
      <c r="E644" s="211" t="s">
        <v>1</v>
      </c>
      <c r="F644" s="212" t="s">
        <v>813</v>
      </c>
      <c r="G644" s="210"/>
      <c r="H644" s="213">
        <v>8</v>
      </c>
      <c r="I644" s="214"/>
      <c r="J644" s="210"/>
      <c r="K644" s="210"/>
      <c r="L644" s="215"/>
      <c r="M644" s="216"/>
      <c r="N644" s="217"/>
      <c r="O644" s="217"/>
      <c r="P644" s="217"/>
      <c r="Q644" s="217"/>
      <c r="R644" s="217"/>
      <c r="S644" s="217"/>
      <c r="T644" s="218"/>
      <c r="AT644" s="219" t="s">
        <v>176</v>
      </c>
      <c r="AU644" s="219" t="s">
        <v>84</v>
      </c>
      <c r="AV644" s="13" t="s">
        <v>84</v>
      </c>
      <c r="AW644" s="13" t="s">
        <v>32</v>
      </c>
      <c r="AX644" s="13" t="s">
        <v>76</v>
      </c>
      <c r="AY644" s="219" t="s">
        <v>164</v>
      </c>
    </row>
    <row r="645" spans="1:65" s="13" customFormat="1" ht="11.25">
      <c r="B645" s="209"/>
      <c r="C645" s="210"/>
      <c r="D645" s="204" t="s">
        <v>176</v>
      </c>
      <c r="E645" s="211" t="s">
        <v>1</v>
      </c>
      <c r="F645" s="212" t="s">
        <v>829</v>
      </c>
      <c r="G645" s="210"/>
      <c r="H645" s="213">
        <v>6</v>
      </c>
      <c r="I645" s="214"/>
      <c r="J645" s="210"/>
      <c r="K645" s="210"/>
      <c r="L645" s="215"/>
      <c r="M645" s="216"/>
      <c r="N645" s="217"/>
      <c r="O645" s="217"/>
      <c r="P645" s="217"/>
      <c r="Q645" s="217"/>
      <c r="R645" s="217"/>
      <c r="S645" s="217"/>
      <c r="T645" s="218"/>
      <c r="AT645" s="219" t="s">
        <v>176</v>
      </c>
      <c r="AU645" s="219" t="s">
        <v>84</v>
      </c>
      <c r="AV645" s="13" t="s">
        <v>84</v>
      </c>
      <c r="AW645" s="13" t="s">
        <v>32</v>
      </c>
      <c r="AX645" s="13" t="s">
        <v>76</v>
      </c>
      <c r="AY645" s="219" t="s">
        <v>164</v>
      </c>
    </row>
    <row r="646" spans="1:65" s="14" customFormat="1" ht="11.25">
      <c r="B646" s="220"/>
      <c r="C646" s="221"/>
      <c r="D646" s="204" t="s">
        <v>176</v>
      </c>
      <c r="E646" s="222" t="s">
        <v>1</v>
      </c>
      <c r="F646" s="223" t="s">
        <v>185</v>
      </c>
      <c r="G646" s="221"/>
      <c r="H646" s="224">
        <v>14</v>
      </c>
      <c r="I646" s="225"/>
      <c r="J646" s="221"/>
      <c r="K646" s="221"/>
      <c r="L646" s="226"/>
      <c r="M646" s="227"/>
      <c r="N646" s="228"/>
      <c r="O646" s="228"/>
      <c r="P646" s="228"/>
      <c r="Q646" s="228"/>
      <c r="R646" s="228"/>
      <c r="S646" s="228"/>
      <c r="T646" s="229"/>
      <c r="AT646" s="230" t="s">
        <v>176</v>
      </c>
      <c r="AU646" s="230" t="s">
        <v>84</v>
      </c>
      <c r="AV646" s="14" t="s">
        <v>172</v>
      </c>
      <c r="AW646" s="14" t="s">
        <v>32</v>
      </c>
      <c r="AX646" s="14" t="s">
        <v>82</v>
      </c>
      <c r="AY646" s="230" t="s">
        <v>164</v>
      </c>
    </row>
    <row r="647" spans="1:65" s="2" customFormat="1" ht="24.2" customHeight="1">
      <c r="A647" s="34"/>
      <c r="B647" s="35"/>
      <c r="C647" s="191" t="s">
        <v>830</v>
      </c>
      <c r="D647" s="191" t="s">
        <v>167</v>
      </c>
      <c r="E647" s="192" t="s">
        <v>831</v>
      </c>
      <c r="F647" s="193" t="s">
        <v>832</v>
      </c>
      <c r="G647" s="194" t="s">
        <v>322</v>
      </c>
      <c r="H647" s="195">
        <v>1</v>
      </c>
      <c r="I647" s="196"/>
      <c r="J647" s="197">
        <f>ROUND(I647*H647,2)</f>
        <v>0</v>
      </c>
      <c r="K647" s="193" t="s">
        <v>171</v>
      </c>
      <c r="L647" s="39"/>
      <c r="M647" s="198" t="s">
        <v>1</v>
      </c>
      <c r="N647" s="199" t="s">
        <v>42</v>
      </c>
      <c r="O647" s="71"/>
      <c r="P647" s="200">
        <f>O647*H647</f>
        <v>0</v>
      </c>
      <c r="Q647" s="200">
        <v>5.3620000000000001E-2</v>
      </c>
      <c r="R647" s="200">
        <f>Q647*H647</f>
        <v>5.3620000000000001E-2</v>
      </c>
      <c r="S647" s="200">
        <v>0</v>
      </c>
      <c r="T647" s="201">
        <f>S647*H647</f>
        <v>0</v>
      </c>
      <c r="U647" s="34"/>
      <c r="V647" s="34"/>
      <c r="W647" s="34"/>
      <c r="X647" s="34"/>
      <c r="Y647" s="34"/>
      <c r="Z647" s="34"/>
      <c r="AA647" s="34"/>
      <c r="AB647" s="34"/>
      <c r="AC647" s="34"/>
      <c r="AD647" s="34"/>
      <c r="AE647" s="34"/>
      <c r="AR647" s="202" t="s">
        <v>172</v>
      </c>
      <c r="AT647" s="202" t="s">
        <v>167</v>
      </c>
      <c r="AU647" s="202" t="s">
        <v>84</v>
      </c>
      <c r="AY647" s="17" t="s">
        <v>164</v>
      </c>
      <c r="BE647" s="203">
        <f>IF(N647="základní",J647,0)</f>
        <v>0</v>
      </c>
      <c r="BF647" s="203">
        <f>IF(N647="snížená",J647,0)</f>
        <v>0</v>
      </c>
      <c r="BG647" s="203">
        <f>IF(N647="zákl. přenesená",J647,0)</f>
        <v>0</v>
      </c>
      <c r="BH647" s="203">
        <f>IF(N647="sníž. přenesená",J647,0)</f>
        <v>0</v>
      </c>
      <c r="BI647" s="203">
        <f>IF(N647="nulová",J647,0)</f>
        <v>0</v>
      </c>
      <c r="BJ647" s="17" t="s">
        <v>84</v>
      </c>
      <c r="BK647" s="203">
        <f>ROUND(I647*H647,2)</f>
        <v>0</v>
      </c>
      <c r="BL647" s="17" t="s">
        <v>172</v>
      </c>
      <c r="BM647" s="202" t="s">
        <v>833</v>
      </c>
    </row>
    <row r="648" spans="1:65" s="2" customFormat="1" ht="19.5">
      <c r="A648" s="34"/>
      <c r="B648" s="35"/>
      <c r="C648" s="36"/>
      <c r="D648" s="204" t="s">
        <v>174</v>
      </c>
      <c r="E648" s="36"/>
      <c r="F648" s="205" t="s">
        <v>834</v>
      </c>
      <c r="G648" s="36"/>
      <c r="H648" s="36"/>
      <c r="I648" s="206"/>
      <c r="J648" s="36"/>
      <c r="K648" s="36"/>
      <c r="L648" s="39"/>
      <c r="M648" s="207"/>
      <c r="N648" s="208"/>
      <c r="O648" s="71"/>
      <c r="P648" s="71"/>
      <c r="Q648" s="71"/>
      <c r="R648" s="71"/>
      <c r="S648" s="71"/>
      <c r="T648" s="72"/>
      <c r="U648" s="34"/>
      <c r="V648" s="34"/>
      <c r="W648" s="34"/>
      <c r="X648" s="34"/>
      <c r="Y648" s="34"/>
      <c r="Z648" s="34"/>
      <c r="AA648" s="34"/>
      <c r="AB648" s="34"/>
      <c r="AC648" s="34"/>
      <c r="AD648" s="34"/>
      <c r="AE648" s="34"/>
      <c r="AT648" s="17" t="s">
        <v>174</v>
      </c>
      <c r="AU648" s="17" t="s">
        <v>84</v>
      </c>
    </row>
    <row r="649" spans="1:65" s="13" customFormat="1" ht="11.25">
      <c r="B649" s="209"/>
      <c r="C649" s="210"/>
      <c r="D649" s="204" t="s">
        <v>176</v>
      </c>
      <c r="E649" s="211" t="s">
        <v>1</v>
      </c>
      <c r="F649" s="212" t="s">
        <v>819</v>
      </c>
      <c r="G649" s="210"/>
      <c r="H649" s="213">
        <v>1</v>
      </c>
      <c r="I649" s="214"/>
      <c r="J649" s="210"/>
      <c r="K649" s="210"/>
      <c r="L649" s="215"/>
      <c r="M649" s="216"/>
      <c r="N649" s="217"/>
      <c r="O649" s="217"/>
      <c r="P649" s="217"/>
      <c r="Q649" s="217"/>
      <c r="R649" s="217"/>
      <c r="S649" s="217"/>
      <c r="T649" s="218"/>
      <c r="AT649" s="219" t="s">
        <v>176</v>
      </c>
      <c r="AU649" s="219" t="s">
        <v>84</v>
      </c>
      <c r="AV649" s="13" t="s">
        <v>84</v>
      </c>
      <c r="AW649" s="13" t="s">
        <v>32</v>
      </c>
      <c r="AX649" s="13" t="s">
        <v>82</v>
      </c>
      <c r="AY649" s="219" t="s">
        <v>164</v>
      </c>
    </row>
    <row r="650" spans="1:65" s="2" customFormat="1" ht="24.2" customHeight="1">
      <c r="A650" s="34"/>
      <c r="B650" s="35"/>
      <c r="C650" s="231" t="s">
        <v>835</v>
      </c>
      <c r="D650" s="231" t="s">
        <v>218</v>
      </c>
      <c r="E650" s="232" t="s">
        <v>836</v>
      </c>
      <c r="F650" s="233" t="s">
        <v>837</v>
      </c>
      <c r="G650" s="234" t="s">
        <v>322</v>
      </c>
      <c r="H650" s="235">
        <v>1</v>
      </c>
      <c r="I650" s="236"/>
      <c r="J650" s="237">
        <f>ROUND(I650*H650,2)</f>
        <v>0</v>
      </c>
      <c r="K650" s="233" t="s">
        <v>171</v>
      </c>
      <c r="L650" s="238"/>
      <c r="M650" s="239" t="s">
        <v>1</v>
      </c>
      <c r="N650" s="240" t="s">
        <v>42</v>
      </c>
      <c r="O650" s="71"/>
      <c r="P650" s="200">
        <f>O650*H650</f>
        <v>0</v>
      </c>
      <c r="Q650" s="200">
        <v>3.6999999999999998E-2</v>
      </c>
      <c r="R650" s="200">
        <f>Q650*H650</f>
        <v>3.6999999999999998E-2</v>
      </c>
      <c r="S650" s="200">
        <v>0</v>
      </c>
      <c r="T650" s="201">
        <f>S650*H650</f>
        <v>0</v>
      </c>
      <c r="U650" s="34"/>
      <c r="V650" s="34"/>
      <c r="W650" s="34"/>
      <c r="X650" s="34"/>
      <c r="Y650" s="34"/>
      <c r="Z650" s="34"/>
      <c r="AA650" s="34"/>
      <c r="AB650" s="34"/>
      <c r="AC650" s="34"/>
      <c r="AD650" s="34"/>
      <c r="AE650" s="34"/>
      <c r="AR650" s="202" t="s">
        <v>221</v>
      </c>
      <c r="AT650" s="202" t="s">
        <v>218</v>
      </c>
      <c r="AU650" s="202" t="s">
        <v>84</v>
      </c>
      <c r="AY650" s="17" t="s">
        <v>164</v>
      </c>
      <c r="BE650" s="203">
        <f>IF(N650="základní",J650,0)</f>
        <v>0</v>
      </c>
      <c r="BF650" s="203">
        <f>IF(N650="snížená",J650,0)</f>
        <v>0</v>
      </c>
      <c r="BG650" s="203">
        <f>IF(N650="zákl. přenesená",J650,0)</f>
        <v>0</v>
      </c>
      <c r="BH650" s="203">
        <f>IF(N650="sníž. přenesená",J650,0)</f>
        <v>0</v>
      </c>
      <c r="BI650" s="203">
        <f>IF(N650="nulová",J650,0)</f>
        <v>0</v>
      </c>
      <c r="BJ650" s="17" t="s">
        <v>84</v>
      </c>
      <c r="BK650" s="203">
        <f>ROUND(I650*H650,2)</f>
        <v>0</v>
      </c>
      <c r="BL650" s="17" t="s">
        <v>172</v>
      </c>
      <c r="BM650" s="202" t="s">
        <v>838</v>
      </c>
    </row>
    <row r="651" spans="1:65" s="2" customFormat="1" ht="19.5">
      <c r="A651" s="34"/>
      <c r="B651" s="35"/>
      <c r="C651" s="36"/>
      <c r="D651" s="204" t="s">
        <v>174</v>
      </c>
      <c r="E651" s="36"/>
      <c r="F651" s="205" t="s">
        <v>837</v>
      </c>
      <c r="G651" s="36"/>
      <c r="H651" s="36"/>
      <c r="I651" s="206"/>
      <c r="J651" s="36"/>
      <c r="K651" s="36"/>
      <c r="L651" s="39"/>
      <c r="M651" s="207"/>
      <c r="N651" s="208"/>
      <c r="O651" s="71"/>
      <c r="P651" s="71"/>
      <c r="Q651" s="71"/>
      <c r="R651" s="71"/>
      <c r="S651" s="71"/>
      <c r="T651" s="72"/>
      <c r="U651" s="34"/>
      <c r="V651" s="34"/>
      <c r="W651" s="34"/>
      <c r="X651" s="34"/>
      <c r="Y651" s="34"/>
      <c r="Z651" s="34"/>
      <c r="AA651" s="34"/>
      <c r="AB651" s="34"/>
      <c r="AC651" s="34"/>
      <c r="AD651" s="34"/>
      <c r="AE651" s="34"/>
      <c r="AT651" s="17" t="s">
        <v>174</v>
      </c>
      <c r="AU651" s="17" t="s">
        <v>84</v>
      </c>
    </row>
    <row r="652" spans="1:65" s="12" customFormat="1" ht="22.9" customHeight="1">
      <c r="B652" s="175"/>
      <c r="C652" s="176"/>
      <c r="D652" s="177" t="s">
        <v>75</v>
      </c>
      <c r="E652" s="189" t="s">
        <v>839</v>
      </c>
      <c r="F652" s="189" t="s">
        <v>840</v>
      </c>
      <c r="G652" s="176"/>
      <c r="H652" s="176"/>
      <c r="I652" s="179"/>
      <c r="J652" s="190">
        <f>BK652</f>
        <v>0</v>
      </c>
      <c r="K652" s="176"/>
      <c r="L652" s="181"/>
      <c r="M652" s="182"/>
      <c r="N652" s="183"/>
      <c r="O652" s="183"/>
      <c r="P652" s="184">
        <f>SUM(P653:P771)</f>
        <v>0</v>
      </c>
      <c r="Q652" s="183"/>
      <c r="R652" s="184">
        <f>SUM(R653:R771)</f>
        <v>4.2570999999999998E-2</v>
      </c>
      <c r="S652" s="183"/>
      <c r="T652" s="185">
        <f>SUM(T653:T771)</f>
        <v>498.39514900000006</v>
      </c>
      <c r="AR652" s="186" t="s">
        <v>82</v>
      </c>
      <c r="AT652" s="187" t="s">
        <v>75</v>
      </c>
      <c r="AU652" s="187" t="s">
        <v>82</v>
      </c>
      <c r="AY652" s="186" t="s">
        <v>164</v>
      </c>
      <c r="BK652" s="188">
        <f>SUM(BK653:BK771)</f>
        <v>0</v>
      </c>
    </row>
    <row r="653" spans="1:65" s="2" customFormat="1" ht="24.2" customHeight="1">
      <c r="A653" s="34"/>
      <c r="B653" s="35"/>
      <c r="C653" s="191" t="s">
        <v>841</v>
      </c>
      <c r="D653" s="191" t="s">
        <v>167</v>
      </c>
      <c r="E653" s="192" t="s">
        <v>842</v>
      </c>
      <c r="F653" s="193" t="s">
        <v>843</v>
      </c>
      <c r="G653" s="194" t="s">
        <v>258</v>
      </c>
      <c r="H653" s="195">
        <v>407.7</v>
      </c>
      <c r="I653" s="196"/>
      <c r="J653" s="197">
        <f>ROUND(I653*H653,2)</f>
        <v>0</v>
      </c>
      <c r="K653" s="193" t="s">
        <v>171</v>
      </c>
      <c r="L653" s="39"/>
      <c r="M653" s="198" t="s">
        <v>1</v>
      </c>
      <c r="N653" s="199" t="s">
        <v>42</v>
      </c>
      <c r="O653" s="71"/>
      <c r="P653" s="200">
        <f>O653*H653</f>
        <v>0</v>
      </c>
      <c r="Q653" s="200">
        <v>0</v>
      </c>
      <c r="R653" s="200">
        <f>Q653*H653</f>
        <v>0</v>
      </c>
      <c r="S653" s="200">
        <v>0</v>
      </c>
      <c r="T653" s="201">
        <f>S653*H653</f>
        <v>0</v>
      </c>
      <c r="U653" s="34"/>
      <c r="V653" s="34"/>
      <c r="W653" s="34"/>
      <c r="X653" s="34"/>
      <c r="Y653" s="34"/>
      <c r="Z653" s="34"/>
      <c r="AA653" s="34"/>
      <c r="AB653" s="34"/>
      <c r="AC653" s="34"/>
      <c r="AD653" s="34"/>
      <c r="AE653" s="34"/>
      <c r="AR653" s="202" t="s">
        <v>172</v>
      </c>
      <c r="AT653" s="202" t="s">
        <v>167</v>
      </c>
      <c r="AU653" s="202" t="s">
        <v>84</v>
      </c>
      <c r="AY653" s="17" t="s">
        <v>164</v>
      </c>
      <c r="BE653" s="203">
        <f>IF(N653="základní",J653,0)</f>
        <v>0</v>
      </c>
      <c r="BF653" s="203">
        <f>IF(N653="snížená",J653,0)</f>
        <v>0</v>
      </c>
      <c r="BG653" s="203">
        <f>IF(N653="zákl. přenesená",J653,0)</f>
        <v>0</v>
      </c>
      <c r="BH653" s="203">
        <f>IF(N653="sníž. přenesená",J653,0)</f>
        <v>0</v>
      </c>
      <c r="BI653" s="203">
        <f>IF(N653="nulová",J653,0)</f>
        <v>0</v>
      </c>
      <c r="BJ653" s="17" t="s">
        <v>84</v>
      </c>
      <c r="BK653" s="203">
        <f>ROUND(I653*H653,2)</f>
        <v>0</v>
      </c>
      <c r="BL653" s="17" t="s">
        <v>172</v>
      </c>
      <c r="BM653" s="202" t="s">
        <v>844</v>
      </c>
    </row>
    <row r="654" spans="1:65" s="2" customFormat="1" ht="29.25">
      <c r="A654" s="34"/>
      <c r="B654" s="35"/>
      <c r="C654" s="36"/>
      <c r="D654" s="204" t="s">
        <v>174</v>
      </c>
      <c r="E654" s="36"/>
      <c r="F654" s="205" t="s">
        <v>845</v>
      </c>
      <c r="G654" s="36"/>
      <c r="H654" s="36"/>
      <c r="I654" s="206"/>
      <c r="J654" s="36"/>
      <c r="K654" s="36"/>
      <c r="L654" s="39"/>
      <c r="M654" s="207"/>
      <c r="N654" s="208"/>
      <c r="O654" s="71"/>
      <c r="P654" s="71"/>
      <c r="Q654" s="71"/>
      <c r="R654" s="71"/>
      <c r="S654" s="71"/>
      <c r="T654" s="72"/>
      <c r="U654" s="34"/>
      <c r="V654" s="34"/>
      <c r="W654" s="34"/>
      <c r="X654" s="34"/>
      <c r="Y654" s="34"/>
      <c r="Z654" s="34"/>
      <c r="AA654" s="34"/>
      <c r="AB654" s="34"/>
      <c r="AC654" s="34"/>
      <c r="AD654" s="34"/>
      <c r="AE654" s="34"/>
      <c r="AT654" s="17" t="s">
        <v>174</v>
      </c>
      <c r="AU654" s="17" t="s">
        <v>84</v>
      </c>
    </row>
    <row r="655" spans="1:65" s="13" customFormat="1" ht="11.25">
      <c r="B655" s="209"/>
      <c r="C655" s="210"/>
      <c r="D655" s="204" t="s">
        <v>176</v>
      </c>
      <c r="E655" s="211" t="s">
        <v>1</v>
      </c>
      <c r="F655" s="212" t="s">
        <v>846</v>
      </c>
      <c r="G655" s="210"/>
      <c r="H655" s="213">
        <v>407.7</v>
      </c>
      <c r="I655" s="214"/>
      <c r="J655" s="210"/>
      <c r="K655" s="210"/>
      <c r="L655" s="215"/>
      <c r="M655" s="216"/>
      <c r="N655" s="217"/>
      <c r="O655" s="217"/>
      <c r="P655" s="217"/>
      <c r="Q655" s="217"/>
      <c r="R655" s="217"/>
      <c r="S655" s="217"/>
      <c r="T655" s="218"/>
      <c r="AT655" s="219" t="s">
        <v>176</v>
      </c>
      <c r="AU655" s="219" t="s">
        <v>84</v>
      </c>
      <c r="AV655" s="13" t="s">
        <v>84</v>
      </c>
      <c r="AW655" s="13" t="s">
        <v>32</v>
      </c>
      <c r="AX655" s="13" t="s">
        <v>82</v>
      </c>
      <c r="AY655" s="219" t="s">
        <v>164</v>
      </c>
    </row>
    <row r="656" spans="1:65" s="2" customFormat="1" ht="24.2" customHeight="1">
      <c r="A656" s="34"/>
      <c r="B656" s="35"/>
      <c r="C656" s="191" t="s">
        <v>847</v>
      </c>
      <c r="D656" s="191" t="s">
        <v>167</v>
      </c>
      <c r="E656" s="192" t="s">
        <v>848</v>
      </c>
      <c r="F656" s="193" t="s">
        <v>849</v>
      </c>
      <c r="G656" s="194" t="s">
        <v>258</v>
      </c>
      <c r="H656" s="195">
        <v>16308</v>
      </c>
      <c r="I656" s="196"/>
      <c r="J656" s="197">
        <f>ROUND(I656*H656,2)</f>
        <v>0</v>
      </c>
      <c r="K656" s="193" t="s">
        <v>171</v>
      </c>
      <c r="L656" s="39"/>
      <c r="M656" s="198" t="s">
        <v>1</v>
      </c>
      <c r="N656" s="199" t="s">
        <v>42</v>
      </c>
      <c r="O656" s="71"/>
      <c r="P656" s="200">
        <f>O656*H656</f>
        <v>0</v>
      </c>
      <c r="Q656" s="200">
        <v>0</v>
      </c>
      <c r="R656" s="200">
        <f>Q656*H656</f>
        <v>0</v>
      </c>
      <c r="S656" s="200">
        <v>0</v>
      </c>
      <c r="T656" s="201">
        <f>S656*H656</f>
        <v>0</v>
      </c>
      <c r="U656" s="34"/>
      <c r="V656" s="34"/>
      <c r="W656" s="34"/>
      <c r="X656" s="34"/>
      <c r="Y656" s="34"/>
      <c r="Z656" s="34"/>
      <c r="AA656" s="34"/>
      <c r="AB656" s="34"/>
      <c r="AC656" s="34"/>
      <c r="AD656" s="34"/>
      <c r="AE656" s="34"/>
      <c r="AR656" s="202" t="s">
        <v>172</v>
      </c>
      <c r="AT656" s="202" t="s">
        <v>167</v>
      </c>
      <c r="AU656" s="202" t="s">
        <v>84</v>
      </c>
      <c r="AY656" s="17" t="s">
        <v>164</v>
      </c>
      <c r="BE656" s="203">
        <f>IF(N656="základní",J656,0)</f>
        <v>0</v>
      </c>
      <c r="BF656" s="203">
        <f>IF(N656="snížená",J656,0)</f>
        <v>0</v>
      </c>
      <c r="BG656" s="203">
        <f>IF(N656="zákl. přenesená",J656,0)</f>
        <v>0</v>
      </c>
      <c r="BH656" s="203">
        <f>IF(N656="sníž. přenesená",J656,0)</f>
        <v>0</v>
      </c>
      <c r="BI656" s="203">
        <f>IF(N656="nulová",J656,0)</f>
        <v>0</v>
      </c>
      <c r="BJ656" s="17" t="s">
        <v>84</v>
      </c>
      <c r="BK656" s="203">
        <f>ROUND(I656*H656,2)</f>
        <v>0</v>
      </c>
      <c r="BL656" s="17" t="s">
        <v>172</v>
      </c>
      <c r="BM656" s="202" t="s">
        <v>850</v>
      </c>
    </row>
    <row r="657" spans="1:65" s="2" customFormat="1" ht="29.25">
      <c r="A657" s="34"/>
      <c r="B657" s="35"/>
      <c r="C657" s="36"/>
      <c r="D657" s="204" t="s">
        <v>174</v>
      </c>
      <c r="E657" s="36"/>
      <c r="F657" s="205" t="s">
        <v>851</v>
      </c>
      <c r="G657" s="36"/>
      <c r="H657" s="36"/>
      <c r="I657" s="206"/>
      <c r="J657" s="36"/>
      <c r="K657" s="36"/>
      <c r="L657" s="39"/>
      <c r="M657" s="207"/>
      <c r="N657" s="208"/>
      <c r="O657" s="71"/>
      <c r="P657" s="71"/>
      <c r="Q657" s="71"/>
      <c r="R657" s="71"/>
      <c r="S657" s="71"/>
      <c r="T657" s="72"/>
      <c r="U657" s="34"/>
      <c r="V657" s="34"/>
      <c r="W657" s="34"/>
      <c r="X657" s="34"/>
      <c r="Y657" s="34"/>
      <c r="Z657" s="34"/>
      <c r="AA657" s="34"/>
      <c r="AB657" s="34"/>
      <c r="AC657" s="34"/>
      <c r="AD657" s="34"/>
      <c r="AE657" s="34"/>
      <c r="AT657" s="17" t="s">
        <v>174</v>
      </c>
      <c r="AU657" s="17" t="s">
        <v>84</v>
      </c>
    </row>
    <row r="658" spans="1:65" s="13" customFormat="1" ht="11.25">
      <c r="B658" s="209"/>
      <c r="C658" s="210"/>
      <c r="D658" s="204" t="s">
        <v>176</v>
      </c>
      <c r="E658" s="211" t="s">
        <v>1</v>
      </c>
      <c r="F658" s="212" t="s">
        <v>852</v>
      </c>
      <c r="G658" s="210"/>
      <c r="H658" s="213">
        <v>16308</v>
      </c>
      <c r="I658" s="214"/>
      <c r="J658" s="210"/>
      <c r="K658" s="210"/>
      <c r="L658" s="215"/>
      <c r="M658" s="216"/>
      <c r="N658" s="217"/>
      <c r="O658" s="217"/>
      <c r="P658" s="217"/>
      <c r="Q658" s="217"/>
      <c r="R658" s="217"/>
      <c r="S658" s="217"/>
      <c r="T658" s="218"/>
      <c r="AT658" s="219" t="s">
        <v>176</v>
      </c>
      <c r="AU658" s="219" t="s">
        <v>84</v>
      </c>
      <c r="AV658" s="13" t="s">
        <v>84</v>
      </c>
      <c r="AW658" s="13" t="s">
        <v>32</v>
      </c>
      <c r="AX658" s="13" t="s">
        <v>82</v>
      </c>
      <c r="AY658" s="219" t="s">
        <v>164</v>
      </c>
    </row>
    <row r="659" spans="1:65" s="2" customFormat="1" ht="24.2" customHeight="1">
      <c r="A659" s="34"/>
      <c r="B659" s="35"/>
      <c r="C659" s="191" t="s">
        <v>853</v>
      </c>
      <c r="D659" s="191" t="s">
        <v>167</v>
      </c>
      <c r="E659" s="192" t="s">
        <v>854</v>
      </c>
      <c r="F659" s="193" t="s">
        <v>855</v>
      </c>
      <c r="G659" s="194" t="s">
        <v>258</v>
      </c>
      <c r="H659" s="195">
        <v>407.7</v>
      </c>
      <c r="I659" s="196"/>
      <c r="J659" s="197">
        <f>ROUND(I659*H659,2)</f>
        <v>0</v>
      </c>
      <c r="K659" s="193" t="s">
        <v>171</v>
      </c>
      <c r="L659" s="39"/>
      <c r="M659" s="198" t="s">
        <v>1</v>
      </c>
      <c r="N659" s="199" t="s">
        <v>42</v>
      </c>
      <c r="O659" s="71"/>
      <c r="P659" s="200">
        <f>O659*H659</f>
        <v>0</v>
      </c>
      <c r="Q659" s="200">
        <v>0</v>
      </c>
      <c r="R659" s="200">
        <f>Q659*H659</f>
        <v>0</v>
      </c>
      <c r="S659" s="200">
        <v>0</v>
      </c>
      <c r="T659" s="201">
        <f>S659*H659</f>
        <v>0</v>
      </c>
      <c r="U659" s="34"/>
      <c r="V659" s="34"/>
      <c r="W659" s="34"/>
      <c r="X659" s="34"/>
      <c r="Y659" s="34"/>
      <c r="Z659" s="34"/>
      <c r="AA659" s="34"/>
      <c r="AB659" s="34"/>
      <c r="AC659" s="34"/>
      <c r="AD659" s="34"/>
      <c r="AE659" s="34"/>
      <c r="AR659" s="202" t="s">
        <v>172</v>
      </c>
      <c r="AT659" s="202" t="s">
        <v>167</v>
      </c>
      <c r="AU659" s="202" t="s">
        <v>84</v>
      </c>
      <c r="AY659" s="17" t="s">
        <v>164</v>
      </c>
      <c r="BE659" s="203">
        <f>IF(N659="základní",J659,0)</f>
        <v>0</v>
      </c>
      <c r="BF659" s="203">
        <f>IF(N659="snížená",J659,0)</f>
        <v>0</v>
      </c>
      <c r="BG659" s="203">
        <f>IF(N659="zákl. přenesená",J659,0)</f>
        <v>0</v>
      </c>
      <c r="BH659" s="203">
        <f>IF(N659="sníž. přenesená",J659,0)</f>
        <v>0</v>
      </c>
      <c r="BI659" s="203">
        <f>IF(N659="nulová",J659,0)</f>
        <v>0</v>
      </c>
      <c r="BJ659" s="17" t="s">
        <v>84</v>
      </c>
      <c r="BK659" s="203">
        <f>ROUND(I659*H659,2)</f>
        <v>0</v>
      </c>
      <c r="BL659" s="17" t="s">
        <v>172</v>
      </c>
      <c r="BM659" s="202" t="s">
        <v>856</v>
      </c>
    </row>
    <row r="660" spans="1:65" s="2" customFormat="1" ht="29.25">
      <c r="A660" s="34"/>
      <c r="B660" s="35"/>
      <c r="C660" s="36"/>
      <c r="D660" s="204" t="s">
        <v>174</v>
      </c>
      <c r="E660" s="36"/>
      <c r="F660" s="205" t="s">
        <v>857</v>
      </c>
      <c r="G660" s="36"/>
      <c r="H660" s="36"/>
      <c r="I660" s="206"/>
      <c r="J660" s="36"/>
      <c r="K660" s="36"/>
      <c r="L660" s="39"/>
      <c r="M660" s="207"/>
      <c r="N660" s="208"/>
      <c r="O660" s="71"/>
      <c r="P660" s="71"/>
      <c r="Q660" s="71"/>
      <c r="R660" s="71"/>
      <c r="S660" s="71"/>
      <c r="T660" s="72"/>
      <c r="U660" s="34"/>
      <c r="V660" s="34"/>
      <c r="W660" s="34"/>
      <c r="X660" s="34"/>
      <c r="Y660" s="34"/>
      <c r="Z660" s="34"/>
      <c r="AA660" s="34"/>
      <c r="AB660" s="34"/>
      <c r="AC660" s="34"/>
      <c r="AD660" s="34"/>
      <c r="AE660" s="34"/>
      <c r="AT660" s="17" t="s">
        <v>174</v>
      </c>
      <c r="AU660" s="17" t="s">
        <v>84</v>
      </c>
    </row>
    <row r="661" spans="1:65" s="13" customFormat="1" ht="11.25">
      <c r="B661" s="209"/>
      <c r="C661" s="210"/>
      <c r="D661" s="204" t="s">
        <v>176</v>
      </c>
      <c r="E661" s="211" t="s">
        <v>1</v>
      </c>
      <c r="F661" s="212" t="s">
        <v>846</v>
      </c>
      <c r="G661" s="210"/>
      <c r="H661" s="213">
        <v>407.7</v>
      </c>
      <c r="I661" s="214"/>
      <c r="J661" s="210"/>
      <c r="K661" s="210"/>
      <c r="L661" s="215"/>
      <c r="M661" s="216"/>
      <c r="N661" s="217"/>
      <c r="O661" s="217"/>
      <c r="P661" s="217"/>
      <c r="Q661" s="217"/>
      <c r="R661" s="217"/>
      <c r="S661" s="217"/>
      <c r="T661" s="218"/>
      <c r="AT661" s="219" t="s">
        <v>176</v>
      </c>
      <c r="AU661" s="219" t="s">
        <v>84</v>
      </c>
      <c r="AV661" s="13" t="s">
        <v>84</v>
      </c>
      <c r="AW661" s="13" t="s">
        <v>32</v>
      </c>
      <c r="AX661" s="13" t="s">
        <v>82</v>
      </c>
      <c r="AY661" s="219" t="s">
        <v>164</v>
      </c>
    </row>
    <row r="662" spans="1:65" s="2" customFormat="1" ht="24.2" customHeight="1">
      <c r="A662" s="34"/>
      <c r="B662" s="35"/>
      <c r="C662" s="191" t="s">
        <v>858</v>
      </c>
      <c r="D662" s="191" t="s">
        <v>167</v>
      </c>
      <c r="E662" s="192" t="s">
        <v>859</v>
      </c>
      <c r="F662" s="193" t="s">
        <v>860</v>
      </c>
      <c r="G662" s="194" t="s">
        <v>258</v>
      </c>
      <c r="H662" s="195">
        <v>193.1</v>
      </c>
      <c r="I662" s="196"/>
      <c r="J662" s="197">
        <f>ROUND(I662*H662,2)</f>
        <v>0</v>
      </c>
      <c r="K662" s="193" t="s">
        <v>171</v>
      </c>
      <c r="L662" s="39"/>
      <c r="M662" s="198" t="s">
        <v>1</v>
      </c>
      <c r="N662" s="199" t="s">
        <v>42</v>
      </c>
      <c r="O662" s="71"/>
      <c r="P662" s="200">
        <f>O662*H662</f>
        <v>0</v>
      </c>
      <c r="Q662" s="200">
        <v>1.2999999999999999E-4</v>
      </c>
      <c r="R662" s="200">
        <f>Q662*H662</f>
        <v>2.5102999999999997E-2</v>
      </c>
      <c r="S662" s="200">
        <v>0</v>
      </c>
      <c r="T662" s="201">
        <f>S662*H662</f>
        <v>0</v>
      </c>
      <c r="U662" s="34"/>
      <c r="V662" s="34"/>
      <c r="W662" s="34"/>
      <c r="X662" s="34"/>
      <c r="Y662" s="34"/>
      <c r="Z662" s="34"/>
      <c r="AA662" s="34"/>
      <c r="AB662" s="34"/>
      <c r="AC662" s="34"/>
      <c r="AD662" s="34"/>
      <c r="AE662" s="34"/>
      <c r="AR662" s="202" t="s">
        <v>172</v>
      </c>
      <c r="AT662" s="202" t="s">
        <v>167</v>
      </c>
      <c r="AU662" s="202" t="s">
        <v>84</v>
      </c>
      <c r="AY662" s="17" t="s">
        <v>164</v>
      </c>
      <c r="BE662" s="203">
        <f>IF(N662="základní",J662,0)</f>
        <v>0</v>
      </c>
      <c r="BF662" s="203">
        <f>IF(N662="snížená",J662,0)</f>
        <v>0</v>
      </c>
      <c r="BG662" s="203">
        <f>IF(N662="zákl. přenesená",J662,0)</f>
        <v>0</v>
      </c>
      <c r="BH662" s="203">
        <f>IF(N662="sníž. přenesená",J662,0)</f>
        <v>0</v>
      </c>
      <c r="BI662" s="203">
        <f>IF(N662="nulová",J662,0)</f>
        <v>0</v>
      </c>
      <c r="BJ662" s="17" t="s">
        <v>84</v>
      </c>
      <c r="BK662" s="203">
        <f>ROUND(I662*H662,2)</f>
        <v>0</v>
      </c>
      <c r="BL662" s="17" t="s">
        <v>172</v>
      </c>
      <c r="BM662" s="202" t="s">
        <v>861</v>
      </c>
    </row>
    <row r="663" spans="1:65" s="2" customFormat="1" ht="19.5">
      <c r="A663" s="34"/>
      <c r="B663" s="35"/>
      <c r="C663" s="36"/>
      <c r="D663" s="204" t="s">
        <v>174</v>
      </c>
      <c r="E663" s="36"/>
      <c r="F663" s="205" t="s">
        <v>862</v>
      </c>
      <c r="G663" s="36"/>
      <c r="H663" s="36"/>
      <c r="I663" s="206"/>
      <c r="J663" s="36"/>
      <c r="K663" s="36"/>
      <c r="L663" s="39"/>
      <c r="M663" s="207"/>
      <c r="N663" s="208"/>
      <c r="O663" s="71"/>
      <c r="P663" s="71"/>
      <c r="Q663" s="71"/>
      <c r="R663" s="71"/>
      <c r="S663" s="71"/>
      <c r="T663" s="72"/>
      <c r="U663" s="34"/>
      <c r="V663" s="34"/>
      <c r="W663" s="34"/>
      <c r="X663" s="34"/>
      <c r="Y663" s="34"/>
      <c r="Z663" s="34"/>
      <c r="AA663" s="34"/>
      <c r="AB663" s="34"/>
      <c r="AC663" s="34"/>
      <c r="AD663" s="34"/>
      <c r="AE663" s="34"/>
      <c r="AT663" s="17" t="s">
        <v>174</v>
      </c>
      <c r="AU663" s="17" t="s">
        <v>84</v>
      </c>
    </row>
    <row r="664" spans="1:65" s="13" customFormat="1" ht="22.5">
      <c r="B664" s="209"/>
      <c r="C664" s="210"/>
      <c r="D664" s="204" t="s">
        <v>176</v>
      </c>
      <c r="E664" s="211" t="s">
        <v>1</v>
      </c>
      <c r="F664" s="212" t="s">
        <v>863</v>
      </c>
      <c r="G664" s="210"/>
      <c r="H664" s="213">
        <v>94.8</v>
      </c>
      <c r="I664" s="214"/>
      <c r="J664" s="210"/>
      <c r="K664" s="210"/>
      <c r="L664" s="215"/>
      <c r="M664" s="216"/>
      <c r="N664" s="217"/>
      <c r="O664" s="217"/>
      <c r="P664" s="217"/>
      <c r="Q664" s="217"/>
      <c r="R664" s="217"/>
      <c r="S664" s="217"/>
      <c r="T664" s="218"/>
      <c r="AT664" s="219" t="s">
        <v>176</v>
      </c>
      <c r="AU664" s="219" t="s">
        <v>84</v>
      </c>
      <c r="AV664" s="13" t="s">
        <v>84</v>
      </c>
      <c r="AW664" s="13" t="s">
        <v>32</v>
      </c>
      <c r="AX664" s="13" t="s">
        <v>76</v>
      </c>
      <c r="AY664" s="219" t="s">
        <v>164</v>
      </c>
    </row>
    <row r="665" spans="1:65" s="13" customFormat="1" ht="22.5">
      <c r="B665" s="209"/>
      <c r="C665" s="210"/>
      <c r="D665" s="204" t="s">
        <v>176</v>
      </c>
      <c r="E665" s="211" t="s">
        <v>1</v>
      </c>
      <c r="F665" s="212" t="s">
        <v>864</v>
      </c>
      <c r="G665" s="210"/>
      <c r="H665" s="213">
        <v>98.3</v>
      </c>
      <c r="I665" s="214"/>
      <c r="J665" s="210"/>
      <c r="K665" s="210"/>
      <c r="L665" s="215"/>
      <c r="M665" s="216"/>
      <c r="N665" s="217"/>
      <c r="O665" s="217"/>
      <c r="P665" s="217"/>
      <c r="Q665" s="217"/>
      <c r="R665" s="217"/>
      <c r="S665" s="217"/>
      <c r="T665" s="218"/>
      <c r="AT665" s="219" t="s">
        <v>176</v>
      </c>
      <c r="AU665" s="219" t="s">
        <v>84</v>
      </c>
      <c r="AV665" s="13" t="s">
        <v>84</v>
      </c>
      <c r="AW665" s="13" t="s">
        <v>32</v>
      </c>
      <c r="AX665" s="13" t="s">
        <v>76</v>
      </c>
      <c r="AY665" s="219" t="s">
        <v>164</v>
      </c>
    </row>
    <row r="666" spans="1:65" s="14" customFormat="1" ht="11.25">
      <c r="B666" s="220"/>
      <c r="C666" s="221"/>
      <c r="D666" s="204" t="s">
        <v>176</v>
      </c>
      <c r="E666" s="222" t="s">
        <v>1</v>
      </c>
      <c r="F666" s="223" t="s">
        <v>185</v>
      </c>
      <c r="G666" s="221"/>
      <c r="H666" s="224">
        <v>193.1</v>
      </c>
      <c r="I666" s="225"/>
      <c r="J666" s="221"/>
      <c r="K666" s="221"/>
      <c r="L666" s="226"/>
      <c r="M666" s="227"/>
      <c r="N666" s="228"/>
      <c r="O666" s="228"/>
      <c r="P666" s="228"/>
      <c r="Q666" s="228"/>
      <c r="R666" s="228"/>
      <c r="S666" s="228"/>
      <c r="T666" s="229"/>
      <c r="AT666" s="230" t="s">
        <v>176</v>
      </c>
      <c r="AU666" s="230" t="s">
        <v>84</v>
      </c>
      <c r="AV666" s="14" t="s">
        <v>172</v>
      </c>
      <c r="AW666" s="14" t="s">
        <v>32</v>
      </c>
      <c r="AX666" s="14" t="s">
        <v>82</v>
      </c>
      <c r="AY666" s="230" t="s">
        <v>164</v>
      </c>
    </row>
    <row r="667" spans="1:65" s="2" customFormat="1" ht="24.2" customHeight="1">
      <c r="A667" s="34"/>
      <c r="B667" s="35"/>
      <c r="C667" s="191" t="s">
        <v>865</v>
      </c>
      <c r="D667" s="191" t="s">
        <v>167</v>
      </c>
      <c r="E667" s="192" t="s">
        <v>866</v>
      </c>
      <c r="F667" s="193" t="s">
        <v>867</v>
      </c>
      <c r="G667" s="194" t="s">
        <v>258</v>
      </c>
      <c r="H667" s="195">
        <v>193.1</v>
      </c>
      <c r="I667" s="196"/>
      <c r="J667" s="197">
        <f>ROUND(I667*H667,2)</f>
        <v>0</v>
      </c>
      <c r="K667" s="193" t="s">
        <v>171</v>
      </c>
      <c r="L667" s="39"/>
      <c r="M667" s="198" t="s">
        <v>1</v>
      </c>
      <c r="N667" s="199" t="s">
        <v>42</v>
      </c>
      <c r="O667" s="71"/>
      <c r="P667" s="200">
        <f>O667*H667</f>
        <v>0</v>
      </c>
      <c r="Q667" s="200">
        <v>4.0000000000000003E-5</v>
      </c>
      <c r="R667" s="200">
        <f>Q667*H667</f>
        <v>7.7240000000000008E-3</v>
      </c>
      <c r="S667" s="200">
        <v>0</v>
      </c>
      <c r="T667" s="201">
        <f>S667*H667</f>
        <v>0</v>
      </c>
      <c r="U667" s="34"/>
      <c r="V667" s="34"/>
      <c r="W667" s="34"/>
      <c r="X667" s="34"/>
      <c r="Y667" s="34"/>
      <c r="Z667" s="34"/>
      <c r="AA667" s="34"/>
      <c r="AB667" s="34"/>
      <c r="AC667" s="34"/>
      <c r="AD667" s="34"/>
      <c r="AE667" s="34"/>
      <c r="AR667" s="202" t="s">
        <v>172</v>
      </c>
      <c r="AT667" s="202" t="s">
        <v>167</v>
      </c>
      <c r="AU667" s="202" t="s">
        <v>84</v>
      </c>
      <c r="AY667" s="17" t="s">
        <v>164</v>
      </c>
      <c r="BE667" s="203">
        <f>IF(N667="základní",J667,0)</f>
        <v>0</v>
      </c>
      <c r="BF667" s="203">
        <f>IF(N667="snížená",J667,0)</f>
        <v>0</v>
      </c>
      <c r="BG667" s="203">
        <f>IF(N667="zákl. přenesená",J667,0)</f>
        <v>0</v>
      </c>
      <c r="BH667" s="203">
        <f>IF(N667="sníž. přenesená",J667,0)</f>
        <v>0</v>
      </c>
      <c r="BI667" s="203">
        <f>IF(N667="nulová",J667,0)</f>
        <v>0</v>
      </c>
      <c r="BJ667" s="17" t="s">
        <v>84</v>
      </c>
      <c r="BK667" s="203">
        <f>ROUND(I667*H667,2)</f>
        <v>0</v>
      </c>
      <c r="BL667" s="17" t="s">
        <v>172</v>
      </c>
      <c r="BM667" s="202" t="s">
        <v>868</v>
      </c>
    </row>
    <row r="668" spans="1:65" s="2" customFormat="1" ht="19.5">
      <c r="A668" s="34"/>
      <c r="B668" s="35"/>
      <c r="C668" s="36"/>
      <c r="D668" s="204" t="s">
        <v>174</v>
      </c>
      <c r="E668" s="36"/>
      <c r="F668" s="205" t="s">
        <v>869</v>
      </c>
      <c r="G668" s="36"/>
      <c r="H668" s="36"/>
      <c r="I668" s="206"/>
      <c r="J668" s="36"/>
      <c r="K668" s="36"/>
      <c r="L668" s="39"/>
      <c r="M668" s="207"/>
      <c r="N668" s="208"/>
      <c r="O668" s="71"/>
      <c r="P668" s="71"/>
      <c r="Q668" s="71"/>
      <c r="R668" s="71"/>
      <c r="S668" s="71"/>
      <c r="T668" s="72"/>
      <c r="U668" s="34"/>
      <c r="V668" s="34"/>
      <c r="W668" s="34"/>
      <c r="X668" s="34"/>
      <c r="Y668" s="34"/>
      <c r="Z668" s="34"/>
      <c r="AA668" s="34"/>
      <c r="AB668" s="34"/>
      <c r="AC668" s="34"/>
      <c r="AD668" s="34"/>
      <c r="AE668" s="34"/>
      <c r="AT668" s="17" t="s">
        <v>174</v>
      </c>
      <c r="AU668" s="17" t="s">
        <v>84</v>
      </c>
    </row>
    <row r="669" spans="1:65" s="13" customFormat="1" ht="11.25">
      <c r="B669" s="209"/>
      <c r="C669" s="210"/>
      <c r="D669" s="204" t="s">
        <v>176</v>
      </c>
      <c r="E669" s="211" t="s">
        <v>1</v>
      </c>
      <c r="F669" s="212" t="s">
        <v>870</v>
      </c>
      <c r="G669" s="210"/>
      <c r="H669" s="213">
        <v>94.8</v>
      </c>
      <c r="I669" s="214"/>
      <c r="J669" s="210"/>
      <c r="K669" s="210"/>
      <c r="L669" s="215"/>
      <c r="M669" s="216"/>
      <c r="N669" s="217"/>
      <c r="O669" s="217"/>
      <c r="P669" s="217"/>
      <c r="Q669" s="217"/>
      <c r="R669" s="217"/>
      <c r="S669" s="217"/>
      <c r="T669" s="218"/>
      <c r="AT669" s="219" t="s">
        <v>176</v>
      </c>
      <c r="AU669" s="219" t="s">
        <v>84</v>
      </c>
      <c r="AV669" s="13" t="s">
        <v>84</v>
      </c>
      <c r="AW669" s="13" t="s">
        <v>32</v>
      </c>
      <c r="AX669" s="13" t="s">
        <v>76</v>
      </c>
      <c r="AY669" s="219" t="s">
        <v>164</v>
      </c>
    </row>
    <row r="670" spans="1:65" s="13" customFormat="1" ht="11.25">
      <c r="B670" s="209"/>
      <c r="C670" s="210"/>
      <c r="D670" s="204" t="s">
        <v>176</v>
      </c>
      <c r="E670" s="211" t="s">
        <v>1</v>
      </c>
      <c r="F670" s="212" t="s">
        <v>871</v>
      </c>
      <c r="G670" s="210"/>
      <c r="H670" s="213">
        <v>98.3</v>
      </c>
      <c r="I670" s="214"/>
      <c r="J670" s="210"/>
      <c r="K670" s="210"/>
      <c r="L670" s="215"/>
      <c r="M670" s="216"/>
      <c r="N670" s="217"/>
      <c r="O670" s="217"/>
      <c r="P670" s="217"/>
      <c r="Q670" s="217"/>
      <c r="R670" s="217"/>
      <c r="S670" s="217"/>
      <c r="T670" s="218"/>
      <c r="AT670" s="219" t="s">
        <v>176</v>
      </c>
      <c r="AU670" s="219" t="s">
        <v>84</v>
      </c>
      <c r="AV670" s="13" t="s">
        <v>84</v>
      </c>
      <c r="AW670" s="13" t="s">
        <v>32</v>
      </c>
      <c r="AX670" s="13" t="s">
        <v>76</v>
      </c>
      <c r="AY670" s="219" t="s">
        <v>164</v>
      </c>
    </row>
    <row r="671" spans="1:65" s="14" customFormat="1" ht="11.25">
      <c r="B671" s="220"/>
      <c r="C671" s="221"/>
      <c r="D671" s="204" t="s">
        <v>176</v>
      </c>
      <c r="E671" s="222" t="s">
        <v>1</v>
      </c>
      <c r="F671" s="223" t="s">
        <v>185</v>
      </c>
      <c r="G671" s="221"/>
      <c r="H671" s="224">
        <v>193.1</v>
      </c>
      <c r="I671" s="225"/>
      <c r="J671" s="221"/>
      <c r="K671" s="221"/>
      <c r="L671" s="226"/>
      <c r="M671" s="227"/>
      <c r="N671" s="228"/>
      <c r="O671" s="228"/>
      <c r="P671" s="228"/>
      <c r="Q671" s="228"/>
      <c r="R671" s="228"/>
      <c r="S671" s="228"/>
      <c r="T671" s="229"/>
      <c r="AT671" s="230" t="s">
        <v>176</v>
      </c>
      <c r="AU671" s="230" t="s">
        <v>84</v>
      </c>
      <c r="AV671" s="14" t="s">
        <v>172</v>
      </c>
      <c r="AW671" s="14" t="s">
        <v>32</v>
      </c>
      <c r="AX671" s="14" t="s">
        <v>82</v>
      </c>
      <c r="AY671" s="230" t="s">
        <v>164</v>
      </c>
    </row>
    <row r="672" spans="1:65" s="2" customFormat="1" ht="14.45" customHeight="1">
      <c r="A672" s="34"/>
      <c r="B672" s="35"/>
      <c r="C672" s="191" t="s">
        <v>872</v>
      </c>
      <c r="D672" s="191" t="s">
        <v>167</v>
      </c>
      <c r="E672" s="192" t="s">
        <v>873</v>
      </c>
      <c r="F672" s="193" t="s">
        <v>874</v>
      </c>
      <c r="G672" s="194" t="s">
        <v>170</v>
      </c>
      <c r="H672" s="195">
        <v>8.0579999999999998</v>
      </c>
      <c r="I672" s="196"/>
      <c r="J672" s="197">
        <f>ROUND(I672*H672,2)</f>
        <v>0</v>
      </c>
      <c r="K672" s="193" t="s">
        <v>171</v>
      </c>
      <c r="L672" s="39"/>
      <c r="M672" s="198" t="s">
        <v>1</v>
      </c>
      <c r="N672" s="199" t="s">
        <v>42</v>
      </c>
      <c r="O672" s="71"/>
      <c r="P672" s="200">
        <f>O672*H672</f>
        <v>0</v>
      </c>
      <c r="Q672" s="200">
        <v>0</v>
      </c>
      <c r="R672" s="200">
        <f>Q672*H672</f>
        <v>0</v>
      </c>
      <c r="S672" s="200">
        <v>2.5</v>
      </c>
      <c r="T672" s="201">
        <f>S672*H672</f>
        <v>20.145</v>
      </c>
      <c r="U672" s="34"/>
      <c r="V672" s="34"/>
      <c r="W672" s="34"/>
      <c r="X672" s="34"/>
      <c r="Y672" s="34"/>
      <c r="Z672" s="34"/>
      <c r="AA672" s="34"/>
      <c r="AB672" s="34"/>
      <c r="AC672" s="34"/>
      <c r="AD672" s="34"/>
      <c r="AE672" s="34"/>
      <c r="AR672" s="202" t="s">
        <v>172</v>
      </c>
      <c r="AT672" s="202" t="s">
        <v>167</v>
      </c>
      <c r="AU672" s="202" t="s">
        <v>84</v>
      </c>
      <c r="AY672" s="17" t="s">
        <v>164</v>
      </c>
      <c r="BE672" s="203">
        <f>IF(N672="základní",J672,0)</f>
        <v>0</v>
      </c>
      <c r="BF672" s="203">
        <f>IF(N672="snížená",J672,0)</f>
        <v>0</v>
      </c>
      <c r="BG672" s="203">
        <f>IF(N672="zákl. přenesená",J672,0)</f>
        <v>0</v>
      </c>
      <c r="BH672" s="203">
        <f>IF(N672="sníž. přenesená",J672,0)</f>
        <v>0</v>
      </c>
      <c r="BI672" s="203">
        <f>IF(N672="nulová",J672,0)</f>
        <v>0</v>
      </c>
      <c r="BJ672" s="17" t="s">
        <v>84</v>
      </c>
      <c r="BK672" s="203">
        <f>ROUND(I672*H672,2)</f>
        <v>0</v>
      </c>
      <c r="BL672" s="17" t="s">
        <v>172</v>
      </c>
      <c r="BM672" s="202" t="s">
        <v>875</v>
      </c>
    </row>
    <row r="673" spans="1:65" s="2" customFormat="1" ht="11.25">
      <c r="A673" s="34"/>
      <c r="B673" s="35"/>
      <c r="C673" s="36"/>
      <c r="D673" s="204" t="s">
        <v>174</v>
      </c>
      <c r="E673" s="36"/>
      <c r="F673" s="205" t="s">
        <v>876</v>
      </c>
      <c r="G673" s="36"/>
      <c r="H673" s="36"/>
      <c r="I673" s="206"/>
      <c r="J673" s="36"/>
      <c r="K673" s="36"/>
      <c r="L673" s="39"/>
      <c r="M673" s="207"/>
      <c r="N673" s="208"/>
      <c r="O673" s="71"/>
      <c r="P673" s="71"/>
      <c r="Q673" s="71"/>
      <c r="R673" s="71"/>
      <c r="S673" s="71"/>
      <c r="T673" s="72"/>
      <c r="U673" s="34"/>
      <c r="V673" s="34"/>
      <c r="W673" s="34"/>
      <c r="X673" s="34"/>
      <c r="Y673" s="34"/>
      <c r="Z673" s="34"/>
      <c r="AA673" s="34"/>
      <c r="AB673" s="34"/>
      <c r="AC673" s="34"/>
      <c r="AD673" s="34"/>
      <c r="AE673" s="34"/>
      <c r="AT673" s="17" t="s">
        <v>174</v>
      </c>
      <c r="AU673" s="17" t="s">
        <v>84</v>
      </c>
    </row>
    <row r="674" spans="1:65" s="13" customFormat="1" ht="11.25">
      <c r="B674" s="209"/>
      <c r="C674" s="210"/>
      <c r="D674" s="204" t="s">
        <v>176</v>
      </c>
      <c r="E674" s="211" t="s">
        <v>1</v>
      </c>
      <c r="F674" s="212" t="s">
        <v>877</v>
      </c>
      <c r="G674" s="210"/>
      <c r="H674" s="213">
        <v>8.0579999999999998</v>
      </c>
      <c r="I674" s="214"/>
      <c r="J674" s="210"/>
      <c r="K674" s="210"/>
      <c r="L674" s="215"/>
      <c r="M674" s="216"/>
      <c r="N674" s="217"/>
      <c r="O674" s="217"/>
      <c r="P674" s="217"/>
      <c r="Q674" s="217"/>
      <c r="R674" s="217"/>
      <c r="S674" s="217"/>
      <c r="T674" s="218"/>
      <c r="AT674" s="219" t="s">
        <v>176</v>
      </c>
      <c r="AU674" s="219" t="s">
        <v>84</v>
      </c>
      <c r="AV674" s="13" t="s">
        <v>84</v>
      </c>
      <c r="AW674" s="13" t="s">
        <v>32</v>
      </c>
      <c r="AX674" s="13" t="s">
        <v>82</v>
      </c>
      <c r="AY674" s="219" t="s">
        <v>164</v>
      </c>
    </row>
    <row r="675" spans="1:65" s="2" customFormat="1" ht="14.45" customHeight="1">
      <c r="A675" s="34"/>
      <c r="B675" s="35"/>
      <c r="C675" s="191" t="s">
        <v>878</v>
      </c>
      <c r="D675" s="191" t="s">
        <v>167</v>
      </c>
      <c r="E675" s="192" t="s">
        <v>879</v>
      </c>
      <c r="F675" s="193" t="s">
        <v>880</v>
      </c>
      <c r="G675" s="194" t="s">
        <v>170</v>
      </c>
      <c r="H675" s="195">
        <v>0.48199999999999998</v>
      </c>
      <c r="I675" s="196"/>
      <c r="J675" s="197">
        <f>ROUND(I675*H675,2)</f>
        <v>0</v>
      </c>
      <c r="K675" s="193" t="s">
        <v>171</v>
      </c>
      <c r="L675" s="39"/>
      <c r="M675" s="198" t="s">
        <v>1</v>
      </c>
      <c r="N675" s="199" t="s">
        <v>42</v>
      </c>
      <c r="O675" s="71"/>
      <c r="P675" s="200">
        <f>O675*H675</f>
        <v>0</v>
      </c>
      <c r="Q675" s="200">
        <v>0</v>
      </c>
      <c r="R675" s="200">
        <f>Q675*H675</f>
        <v>0</v>
      </c>
      <c r="S675" s="200">
        <v>2</v>
      </c>
      <c r="T675" s="201">
        <f>S675*H675</f>
        <v>0.96399999999999997</v>
      </c>
      <c r="U675" s="34"/>
      <c r="V675" s="34"/>
      <c r="W675" s="34"/>
      <c r="X675" s="34"/>
      <c r="Y675" s="34"/>
      <c r="Z675" s="34"/>
      <c r="AA675" s="34"/>
      <c r="AB675" s="34"/>
      <c r="AC675" s="34"/>
      <c r="AD675" s="34"/>
      <c r="AE675" s="34"/>
      <c r="AR675" s="202" t="s">
        <v>172</v>
      </c>
      <c r="AT675" s="202" t="s">
        <v>167</v>
      </c>
      <c r="AU675" s="202" t="s">
        <v>84</v>
      </c>
      <c r="AY675" s="17" t="s">
        <v>164</v>
      </c>
      <c r="BE675" s="203">
        <f>IF(N675="základní",J675,0)</f>
        <v>0</v>
      </c>
      <c r="BF675" s="203">
        <f>IF(N675="snížená",J675,0)</f>
        <v>0</v>
      </c>
      <c r="BG675" s="203">
        <f>IF(N675="zákl. přenesená",J675,0)</f>
        <v>0</v>
      </c>
      <c r="BH675" s="203">
        <f>IF(N675="sníž. přenesená",J675,0)</f>
        <v>0</v>
      </c>
      <c r="BI675" s="203">
        <f>IF(N675="nulová",J675,0)</f>
        <v>0</v>
      </c>
      <c r="BJ675" s="17" t="s">
        <v>84</v>
      </c>
      <c r="BK675" s="203">
        <f>ROUND(I675*H675,2)</f>
        <v>0</v>
      </c>
      <c r="BL675" s="17" t="s">
        <v>172</v>
      </c>
      <c r="BM675" s="202" t="s">
        <v>881</v>
      </c>
    </row>
    <row r="676" spans="1:65" s="2" customFormat="1" ht="11.25">
      <c r="A676" s="34"/>
      <c r="B676" s="35"/>
      <c r="C676" s="36"/>
      <c r="D676" s="204" t="s">
        <v>174</v>
      </c>
      <c r="E676" s="36"/>
      <c r="F676" s="205" t="s">
        <v>882</v>
      </c>
      <c r="G676" s="36"/>
      <c r="H676" s="36"/>
      <c r="I676" s="206"/>
      <c r="J676" s="36"/>
      <c r="K676" s="36"/>
      <c r="L676" s="39"/>
      <c r="M676" s="207"/>
      <c r="N676" s="208"/>
      <c r="O676" s="71"/>
      <c r="P676" s="71"/>
      <c r="Q676" s="71"/>
      <c r="R676" s="71"/>
      <c r="S676" s="71"/>
      <c r="T676" s="72"/>
      <c r="U676" s="34"/>
      <c r="V676" s="34"/>
      <c r="W676" s="34"/>
      <c r="X676" s="34"/>
      <c r="Y676" s="34"/>
      <c r="Z676" s="34"/>
      <c r="AA676" s="34"/>
      <c r="AB676" s="34"/>
      <c r="AC676" s="34"/>
      <c r="AD676" s="34"/>
      <c r="AE676" s="34"/>
      <c r="AT676" s="17" t="s">
        <v>174</v>
      </c>
      <c r="AU676" s="17" t="s">
        <v>84</v>
      </c>
    </row>
    <row r="677" spans="1:65" s="13" customFormat="1" ht="22.5">
      <c r="B677" s="209"/>
      <c r="C677" s="210"/>
      <c r="D677" s="204" t="s">
        <v>176</v>
      </c>
      <c r="E677" s="211" t="s">
        <v>1</v>
      </c>
      <c r="F677" s="212" t="s">
        <v>883</v>
      </c>
      <c r="G677" s="210"/>
      <c r="H677" s="213">
        <v>0.48199999999999998</v>
      </c>
      <c r="I677" s="214"/>
      <c r="J677" s="210"/>
      <c r="K677" s="210"/>
      <c r="L677" s="215"/>
      <c r="M677" s="216"/>
      <c r="N677" s="217"/>
      <c r="O677" s="217"/>
      <c r="P677" s="217"/>
      <c r="Q677" s="217"/>
      <c r="R677" s="217"/>
      <c r="S677" s="217"/>
      <c r="T677" s="218"/>
      <c r="AT677" s="219" t="s">
        <v>176</v>
      </c>
      <c r="AU677" s="219" t="s">
        <v>84</v>
      </c>
      <c r="AV677" s="13" t="s">
        <v>84</v>
      </c>
      <c r="AW677" s="13" t="s">
        <v>32</v>
      </c>
      <c r="AX677" s="13" t="s">
        <v>82</v>
      </c>
      <c r="AY677" s="219" t="s">
        <v>164</v>
      </c>
    </row>
    <row r="678" spans="1:65" s="2" customFormat="1" ht="24.2" customHeight="1">
      <c r="A678" s="34"/>
      <c r="B678" s="35"/>
      <c r="C678" s="191" t="s">
        <v>884</v>
      </c>
      <c r="D678" s="191" t="s">
        <v>167</v>
      </c>
      <c r="E678" s="192" t="s">
        <v>885</v>
      </c>
      <c r="F678" s="193" t="s">
        <v>886</v>
      </c>
      <c r="G678" s="194" t="s">
        <v>170</v>
      </c>
      <c r="H678" s="195">
        <v>3</v>
      </c>
      <c r="I678" s="196"/>
      <c r="J678" s="197">
        <f>ROUND(I678*H678,2)</f>
        <v>0</v>
      </c>
      <c r="K678" s="193" t="s">
        <v>171</v>
      </c>
      <c r="L678" s="39"/>
      <c r="M678" s="198" t="s">
        <v>1</v>
      </c>
      <c r="N678" s="199" t="s">
        <v>42</v>
      </c>
      <c r="O678" s="71"/>
      <c r="P678" s="200">
        <f>O678*H678</f>
        <v>0</v>
      </c>
      <c r="Q678" s="200">
        <v>0</v>
      </c>
      <c r="R678" s="200">
        <f>Q678*H678</f>
        <v>0</v>
      </c>
      <c r="S678" s="200">
        <v>2.5</v>
      </c>
      <c r="T678" s="201">
        <f>S678*H678</f>
        <v>7.5</v>
      </c>
      <c r="U678" s="34"/>
      <c r="V678" s="34"/>
      <c r="W678" s="34"/>
      <c r="X678" s="34"/>
      <c r="Y678" s="34"/>
      <c r="Z678" s="34"/>
      <c r="AA678" s="34"/>
      <c r="AB678" s="34"/>
      <c r="AC678" s="34"/>
      <c r="AD678" s="34"/>
      <c r="AE678" s="34"/>
      <c r="AR678" s="202" t="s">
        <v>172</v>
      </c>
      <c r="AT678" s="202" t="s">
        <v>167</v>
      </c>
      <c r="AU678" s="202" t="s">
        <v>84</v>
      </c>
      <c r="AY678" s="17" t="s">
        <v>164</v>
      </c>
      <c r="BE678" s="203">
        <f>IF(N678="základní",J678,0)</f>
        <v>0</v>
      </c>
      <c r="BF678" s="203">
        <f>IF(N678="snížená",J678,0)</f>
        <v>0</v>
      </c>
      <c r="BG678" s="203">
        <f>IF(N678="zákl. přenesená",J678,0)</f>
        <v>0</v>
      </c>
      <c r="BH678" s="203">
        <f>IF(N678="sníž. přenesená",J678,0)</f>
        <v>0</v>
      </c>
      <c r="BI678" s="203">
        <f>IF(N678="nulová",J678,0)</f>
        <v>0</v>
      </c>
      <c r="BJ678" s="17" t="s">
        <v>84</v>
      </c>
      <c r="BK678" s="203">
        <f>ROUND(I678*H678,2)</f>
        <v>0</v>
      </c>
      <c r="BL678" s="17" t="s">
        <v>172</v>
      </c>
      <c r="BM678" s="202" t="s">
        <v>887</v>
      </c>
    </row>
    <row r="679" spans="1:65" s="2" customFormat="1" ht="19.5">
      <c r="A679" s="34"/>
      <c r="B679" s="35"/>
      <c r="C679" s="36"/>
      <c r="D679" s="204" t="s">
        <v>174</v>
      </c>
      <c r="E679" s="36"/>
      <c r="F679" s="205" t="s">
        <v>888</v>
      </c>
      <c r="G679" s="36"/>
      <c r="H679" s="36"/>
      <c r="I679" s="206"/>
      <c r="J679" s="36"/>
      <c r="K679" s="36"/>
      <c r="L679" s="39"/>
      <c r="M679" s="207"/>
      <c r="N679" s="208"/>
      <c r="O679" s="71"/>
      <c r="P679" s="71"/>
      <c r="Q679" s="71"/>
      <c r="R679" s="71"/>
      <c r="S679" s="71"/>
      <c r="T679" s="72"/>
      <c r="U679" s="34"/>
      <c r="V679" s="34"/>
      <c r="W679" s="34"/>
      <c r="X679" s="34"/>
      <c r="Y679" s="34"/>
      <c r="Z679" s="34"/>
      <c r="AA679" s="34"/>
      <c r="AB679" s="34"/>
      <c r="AC679" s="34"/>
      <c r="AD679" s="34"/>
      <c r="AE679" s="34"/>
      <c r="AT679" s="17" t="s">
        <v>174</v>
      </c>
      <c r="AU679" s="17" t="s">
        <v>84</v>
      </c>
    </row>
    <row r="680" spans="1:65" s="13" customFormat="1" ht="22.5">
      <c r="B680" s="209"/>
      <c r="C680" s="210"/>
      <c r="D680" s="204" t="s">
        <v>176</v>
      </c>
      <c r="E680" s="211" t="s">
        <v>1</v>
      </c>
      <c r="F680" s="212" t="s">
        <v>889</v>
      </c>
      <c r="G680" s="210"/>
      <c r="H680" s="213">
        <v>3</v>
      </c>
      <c r="I680" s="214"/>
      <c r="J680" s="210"/>
      <c r="K680" s="210"/>
      <c r="L680" s="215"/>
      <c r="M680" s="216"/>
      <c r="N680" s="217"/>
      <c r="O680" s="217"/>
      <c r="P680" s="217"/>
      <c r="Q680" s="217"/>
      <c r="R680" s="217"/>
      <c r="S680" s="217"/>
      <c r="T680" s="218"/>
      <c r="AT680" s="219" t="s">
        <v>176</v>
      </c>
      <c r="AU680" s="219" t="s">
        <v>84</v>
      </c>
      <c r="AV680" s="13" t="s">
        <v>84</v>
      </c>
      <c r="AW680" s="13" t="s">
        <v>32</v>
      </c>
      <c r="AX680" s="13" t="s">
        <v>82</v>
      </c>
      <c r="AY680" s="219" t="s">
        <v>164</v>
      </c>
    </row>
    <row r="681" spans="1:65" s="2" customFormat="1" ht="24.2" customHeight="1">
      <c r="A681" s="34"/>
      <c r="B681" s="35"/>
      <c r="C681" s="191" t="s">
        <v>890</v>
      </c>
      <c r="D681" s="191" t="s">
        <v>167</v>
      </c>
      <c r="E681" s="192" t="s">
        <v>891</v>
      </c>
      <c r="F681" s="193" t="s">
        <v>892</v>
      </c>
      <c r="G681" s="194" t="s">
        <v>170</v>
      </c>
      <c r="H681" s="195">
        <v>37.883000000000003</v>
      </c>
      <c r="I681" s="196"/>
      <c r="J681" s="197">
        <f>ROUND(I681*H681,2)</f>
        <v>0</v>
      </c>
      <c r="K681" s="193" t="s">
        <v>171</v>
      </c>
      <c r="L681" s="39"/>
      <c r="M681" s="198" t="s">
        <v>1</v>
      </c>
      <c r="N681" s="199" t="s">
        <v>42</v>
      </c>
      <c r="O681" s="71"/>
      <c r="P681" s="200">
        <f>O681*H681</f>
        <v>0</v>
      </c>
      <c r="Q681" s="200">
        <v>0</v>
      </c>
      <c r="R681" s="200">
        <f>Q681*H681</f>
        <v>0</v>
      </c>
      <c r="S681" s="200">
        <v>1.95</v>
      </c>
      <c r="T681" s="201">
        <f>S681*H681</f>
        <v>73.871850000000009</v>
      </c>
      <c r="U681" s="34"/>
      <c r="V681" s="34"/>
      <c r="W681" s="34"/>
      <c r="X681" s="34"/>
      <c r="Y681" s="34"/>
      <c r="Z681" s="34"/>
      <c r="AA681" s="34"/>
      <c r="AB681" s="34"/>
      <c r="AC681" s="34"/>
      <c r="AD681" s="34"/>
      <c r="AE681" s="34"/>
      <c r="AR681" s="202" t="s">
        <v>172</v>
      </c>
      <c r="AT681" s="202" t="s">
        <v>167</v>
      </c>
      <c r="AU681" s="202" t="s">
        <v>84</v>
      </c>
      <c r="AY681" s="17" t="s">
        <v>164</v>
      </c>
      <c r="BE681" s="203">
        <f>IF(N681="základní",J681,0)</f>
        <v>0</v>
      </c>
      <c r="BF681" s="203">
        <f>IF(N681="snížená",J681,0)</f>
        <v>0</v>
      </c>
      <c r="BG681" s="203">
        <f>IF(N681="zákl. přenesená",J681,0)</f>
        <v>0</v>
      </c>
      <c r="BH681" s="203">
        <f>IF(N681="sníž. přenesená",J681,0)</f>
        <v>0</v>
      </c>
      <c r="BI681" s="203">
        <f>IF(N681="nulová",J681,0)</f>
        <v>0</v>
      </c>
      <c r="BJ681" s="17" t="s">
        <v>84</v>
      </c>
      <c r="BK681" s="203">
        <f>ROUND(I681*H681,2)</f>
        <v>0</v>
      </c>
      <c r="BL681" s="17" t="s">
        <v>172</v>
      </c>
      <c r="BM681" s="202" t="s">
        <v>893</v>
      </c>
    </row>
    <row r="682" spans="1:65" s="2" customFormat="1" ht="19.5">
      <c r="A682" s="34"/>
      <c r="B682" s="35"/>
      <c r="C682" s="36"/>
      <c r="D682" s="204" t="s">
        <v>174</v>
      </c>
      <c r="E682" s="36"/>
      <c r="F682" s="205" t="s">
        <v>894</v>
      </c>
      <c r="G682" s="36"/>
      <c r="H682" s="36"/>
      <c r="I682" s="206"/>
      <c r="J682" s="36"/>
      <c r="K682" s="36"/>
      <c r="L682" s="39"/>
      <c r="M682" s="207"/>
      <c r="N682" s="208"/>
      <c r="O682" s="71"/>
      <c r="P682" s="71"/>
      <c r="Q682" s="71"/>
      <c r="R682" s="71"/>
      <c r="S682" s="71"/>
      <c r="T682" s="72"/>
      <c r="U682" s="34"/>
      <c r="V682" s="34"/>
      <c r="W682" s="34"/>
      <c r="X682" s="34"/>
      <c r="Y682" s="34"/>
      <c r="Z682" s="34"/>
      <c r="AA682" s="34"/>
      <c r="AB682" s="34"/>
      <c r="AC682" s="34"/>
      <c r="AD682" s="34"/>
      <c r="AE682" s="34"/>
      <c r="AT682" s="17" t="s">
        <v>174</v>
      </c>
      <c r="AU682" s="17" t="s">
        <v>84</v>
      </c>
    </row>
    <row r="683" spans="1:65" s="13" customFormat="1" ht="22.5">
      <c r="B683" s="209"/>
      <c r="C683" s="210"/>
      <c r="D683" s="204" t="s">
        <v>176</v>
      </c>
      <c r="E683" s="211" t="s">
        <v>1</v>
      </c>
      <c r="F683" s="212" t="s">
        <v>895</v>
      </c>
      <c r="G683" s="210"/>
      <c r="H683" s="213">
        <v>14.99</v>
      </c>
      <c r="I683" s="214"/>
      <c r="J683" s="210"/>
      <c r="K683" s="210"/>
      <c r="L683" s="215"/>
      <c r="M683" s="216"/>
      <c r="N683" s="217"/>
      <c r="O683" s="217"/>
      <c r="P683" s="217"/>
      <c r="Q683" s="217"/>
      <c r="R683" s="217"/>
      <c r="S683" s="217"/>
      <c r="T683" s="218"/>
      <c r="AT683" s="219" t="s">
        <v>176</v>
      </c>
      <c r="AU683" s="219" t="s">
        <v>84</v>
      </c>
      <c r="AV683" s="13" t="s">
        <v>84</v>
      </c>
      <c r="AW683" s="13" t="s">
        <v>32</v>
      </c>
      <c r="AX683" s="13" t="s">
        <v>76</v>
      </c>
      <c r="AY683" s="219" t="s">
        <v>164</v>
      </c>
    </row>
    <row r="684" spans="1:65" s="13" customFormat="1" ht="22.5">
      <c r="B684" s="209"/>
      <c r="C684" s="210"/>
      <c r="D684" s="204" t="s">
        <v>176</v>
      </c>
      <c r="E684" s="211" t="s">
        <v>1</v>
      </c>
      <c r="F684" s="212" t="s">
        <v>896</v>
      </c>
      <c r="G684" s="210"/>
      <c r="H684" s="213">
        <v>2.7850000000000001</v>
      </c>
      <c r="I684" s="214"/>
      <c r="J684" s="210"/>
      <c r="K684" s="210"/>
      <c r="L684" s="215"/>
      <c r="M684" s="216"/>
      <c r="N684" s="217"/>
      <c r="O684" s="217"/>
      <c r="P684" s="217"/>
      <c r="Q684" s="217"/>
      <c r="R684" s="217"/>
      <c r="S684" s="217"/>
      <c r="T684" s="218"/>
      <c r="AT684" s="219" t="s">
        <v>176</v>
      </c>
      <c r="AU684" s="219" t="s">
        <v>84</v>
      </c>
      <c r="AV684" s="13" t="s">
        <v>84</v>
      </c>
      <c r="AW684" s="13" t="s">
        <v>32</v>
      </c>
      <c r="AX684" s="13" t="s">
        <v>76</v>
      </c>
      <c r="AY684" s="219" t="s">
        <v>164</v>
      </c>
    </row>
    <row r="685" spans="1:65" s="13" customFormat="1" ht="22.5">
      <c r="B685" s="209"/>
      <c r="C685" s="210"/>
      <c r="D685" s="204" t="s">
        <v>176</v>
      </c>
      <c r="E685" s="211" t="s">
        <v>1</v>
      </c>
      <c r="F685" s="212" t="s">
        <v>897</v>
      </c>
      <c r="G685" s="210"/>
      <c r="H685" s="213">
        <v>0.64</v>
      </c>
      <c r="I685" s="214"/>
      <c r="J685" s="210"/>
      <c r="K685" s="210"/>
      <c r="L685" s="215"/>
      <c r="M685" s="216"/>
      <c r="N685" s="217"/>
      <c r="O685" s="217"/>
      <c r="P685" s="217"/>
      <c r="Q685" s="217"/>
      <c r="R685" s="217"/>
      <c r="S685" s="217"/>
      <c r="T685" s="218"/>
      <c r="AT685" s="219" t="s">
        <v>176</v>
      </c>
      <c r="AU685" s="219" t="s">
        <v>84</v>
      </c>
      <c r="AV685" s="13" t="s">
        <v>84</v>
      </c>
      <c r="AW685" s="13" t="s">
        <v>32</v>
      </c>
      <c r="AX685" s="13" t="s">
        <v>76</v>
      </c>
      <c r="AY685" s="219" t="s">
        <v>164</v>
      </c>
    </row>
    <row r="686" spans="1:65" s="13" customFormat="1" ht="22.5">
      <c r="B686" s="209"/>
      <c r="C686" s="210"/>
      <c r="D686" s="204" t="s">
        <v>176</v>
      </c>
      <c r="E686" s="211" t="s">
        <v>1</v>
      </c>
      <c r="F686" s="212" t="s">
        <v>898</v>
      </c>
      <c r="G686" s="210"/>
      <c r="H686" s="213">
        <v>1.046</v>
      </c>
      <c r="I686" s="214"/>
      <c r="J686" s="210"/>
      <c r="K686" s="210"/>
      <c r="L686" s="215"/>
      <c r="M686" s="216"/>
      <c r="N686" s="217"/>
      <c r="O686" s="217"/>
      <c r="P686" s="217"/>
      <c r="Q686" s="217"/>
      <c r="R686" s="217"/>
      <c r="S686" s="217"/>
      <c r="T686" s="218"/>
      <c r="AT686" s="219" t="s">
        <v>176</v>
      </c>
      <c r="AU686" s="219" t="s">
        <v>84</v>
      </c>
      <c r="AV686" s="13" t="s">
        <v>84</v>
      </c>
      <c r="AW686" s="13" t="s">
        <v>32</v>
      </c>
      <c r="AX686" s="13" t="s">
        <v>76</v>
      </c>
      <c r="AY686" s="219" t="s">
        <v>164</v>
      </c>
    </row>
    <row r="687" spans="1:65" s="13" customFormat="1" ht="22.5">
      <c r="B687" s="209"/>
      <c r="C687" s="210"/>
      <c r="D687" s="204" t="s">
        <v>176</v>
      </c>
      <c r="E687" s="211" t="s">
        <v>1</v>
      </c>
      <c r="F687" s="212" t="s">
        <v>899</v>
      </c>
      <c r="G687" s="210"/>
      <c r="H687" s="213">
        <v>11.151</v>
      </c>
      <c r="I687" s="214"/>
      <c r="J687" s="210"/>
      <c r="K687" s="210"/>
      <c r="L687" s="215"/>
      <c r="M687" s="216"/>
      <c r="N687" s="217"/>
      <c r="O687" s="217"/>
      <c r="P687" s="217"/>
      <c r="Q687" s="217"/>
      <c r="R687" s="217"/>
      <c r="S687" s="217"/>
      <c r="T687" s="218"/>
      <c r="AT687" s="219" t="s">
        <v>176</v>
      </c>
      <c r="AU687" s="219" t="s">
        <v>84</v>
      </c>
      <c r="AV687" s="13" t="s">
        <v>84</v>
      </c>
      <c r="AW687" s="13" t="s">
        <v>32</v>
      </c>
      <c r="AX687" s="13" t="s">
        <v>76</v>
      </c>
      <c r="AY687" s="219" t="s">
        <v>164</v>
      </c>
    </row>
    <row r="688" spans="1:65" s="13" customFormat="1" ht="22.5">
      <c r="B688" s="209"/>
      <c r="C688" s="210"/>
      <c r="D688" s="204" t="s">
        <v>176</v>
      </c>
      <c r="E688" s="211" t="s">
        <v>1</v>
      </c>
      <c r="F688" s="212" t="s">
        <v>900</v>
      </c>
      <c r="G688" s="210"/>
      <c r="H688" s="213">
        <v>5.2229999999999999</v>
      </c>
      <c r="I688" s="214"/>
      <c r="J688" s="210"/>
      <c r="K688" s="210"/>
      <c r="L688" s="215"/>
      <c r="M688" s="216"/>
      <c r="N688" s="217"/>
      <c r="O688" s="217"/>
      <c r="P688" s="217"/>
      <c r="Q688" s="217"/>
      <c r="R688" s="217"/>
      <c r="S688" s="217"/>
      <c r="T688" s="218"/>
      <c r="AT688" s="219" t="s">
        <v>176</v>
      </c>
      <c r="AU688" s="219" t="s">
        <v>84</v>
      </c>
      <c r="AV688" s="13" t="s">
        <v>84</v>
      </c>
      <c r="AW688" s="13" t="s">
        <v>32</v>
      </c>
      <c r="AX688" s="13" t="s">
        <v>76</v>
      </c>
      <c r="AY688" s="219" t="s">
        <v>164</v>
      </c>
    </row>
    <row r="689" spans="1:65" s="13" customFormat="1" ht="22.5">
      <c r="B689" s="209"/>
      <c r="C689" s="210"/>
      <c r="D689" s="204" t="s">
        <v>176</v>
      </c>
      <c r="E689" s="211" t="s">
        <v>1</v>
      </c>
      <c r="F689" s="212" t="s">
        <v>901</v>
      </c>
      <c r="G689" s="210"/>
      <c r="H689" s="213">
        <v>2.048</v>
      </c>
      <c r="I689" s="214"/>
      <c r="J689" s="210"/>
      <c r="K689" s="210"/>
      <c r="L689" s="215"/>
      <c r="M689" s="216"/>
      <c r="N689" s="217"/>
      <c r="O689" s="217"/>
      <c r="P689" s="217"/>
      <c r="Q689" s="217"/>
      <c r="R689" s="217"/>
      <c r="S689" s="217"/>
      <c r="T689" s="218"/>
      <c r="AT689" s="219" t="s">
        <v>176</v>
      </c>
      <c r="AU689" s="219" t="s">
        <v>84</v>
      </c>
      <c r="AV689" s="13" t="s">
        <v>84</v>
      </c>
      <c r="AW689" s="13" t="s">
        <v>32</v>
      </c>
      <c r="AX689" s="13" t="s">
        <v>76</v>
      </c>
      <c r="AY689" s="219" t="s">
        <v>164</v>
      </c>
    </row>
    <row r="690" spans="1:65" s="14" customFormat="1" ht="11.25">
      <c r="B690" s="220"/>
      <c r="C690" s="221"/>
      <c r="D690" s="204" t="s">
        <v>176</v>
      </c>
      <c r="E690" s="222" t="s">
        <v>1</v>
      </c>
      <c r="F690" s="223" t="s">
        <v>185</v>
      </c>
      <c r="G690" s="221"/>
      <c r="H690" s="224">
        <v>37.883000000000003</v>
      </c>
      <c r="I690" s="225"/>
      <c r="J690" s="221"/>
      <c r="K690" s="221"/>
      <c r="L690" s="226"/>
      <c r="M690" s="227"/>
      <c r="N690" s="228"/>
      <c r="O690" s="228"/>
      <c r="P690" s="228"/>
      <c r="Q690" s="228"/>
      <c r="R690" s="228"/>
      <c r="S690" s="228"/>
      <c r="T690" s="229"/>
      <c r="AT690" s="230" t="s">
        <v>176</v>
      </c>
      <c r="AU690" s="230" t="s">
        <v>84</v>
      </c>
      <c r="AV690" s="14" t="s">
        <v>172</v>
      </c>
      <c r="AW690" s="14" t="s">
        <v>32</v>
      </c>
      <c r="AX690" s="14" t="s">
        <v>82</v>
      </c>
      <c r="AY690" s="230" t="s">
        <v>164</v>
      </c>
    </row>
    <row r="691" spans="1:65" s="2" customFormat="1" ht="14.45" customHeight="1">
      <c r="A691" s="34"/>
      <c r="B691" s="35"/>
      <c r="C691" s="191" t="s">
        <v>902</v>
      </c>
      <c r="D691" s="191" t="s">
        <v>167</v>
      </c>
      <c r="E691" s="192" t="s">
        <v>903</v>
      </c>
      <c r="F691" s="193" t="s">
        <v>904</v>
      </c>
      <c r="G691" s="194" t="s">
        <v>170</v>
      </c>
      <c r="H691" s="195">
        <v>0.32600000000000001</v>
      </c>
      <c r="I691" s="196"/>
      <c r="J691" s="197">
        <f>ROUND(I691*H691,2)</f>
        <v>0</v>
      </c>
      <c r="K691" s="193" t="s">
        <v>171</v>
      </c>
      <c r="L691" s="39"/>
      <c r="M691" s="198" t="s">
        <v>1</v>
      </c>
      <c r="N691" s="199" t="s">
        <v>42</v>
      </c>
      <c r="O691" s="71"/>
      <c r="P691" s="200">
        <f>O691*H691</f>
        <v>0</v>
      </c>
      <c r="Q691" s="200">
        <v>0</v>
      </c>
      <c r="R691" s="200">
        <f>Q691*H691</f>
        <v>0</v>
      </c>
      <c r="S691" s="200">
        <v>2.4</v>
      </c>
      <c r="T691" s="201">
        <f>S691*H691</f>
        <v>0.78239999999999998</v>
      </c>
      <c r="U691" s="34"/>
      <c r="V691" s="34"/>
      <c r="W691" s="34"/>
      <c r="X691" s="34"/>
      <c r="Y691" s="34"/>
      <c r="Z691" s="34"/>
      <c r="AA691" s="34"/>
      <c r="AB691" s="34"/>
      <c r="AC691" s="34"/>
      <c r="AD691" s="34"/>
      <c r="AE691" s="34"/>
      <c r="AR691" s="202" t="s">
        <v>172</v>
      </c>
      <c r="AT691" s="202" t="s">
        <v>167</v>
      </c>
      <c r="AU691" s="202" t="s">
        <v>84</v>
      </c>
      <c r="AY691" s="17" t="s">
        <v>164</v>
      </c>
      <c r="BE691" s="203">
        <f>IF(N691="základní",J691,0)</f>
        <v>0</v>
      </c>
      <c r="BF691" s="203">
        <f>IF(N691="snížená",J691,0)</f>
        <v>0</v>
      </c>
      <c r="BG691" s="203">
        <f>IF(N691="zákl. přenesená",J691,0)</f>
        <v>0</v>
      </c>
      <c r="BH691" s="203">
        <f>IF(N691="sníž. přenesená",J691,0)</f>
        <v>0</v>
      </c>
      <c r="BI691" s="203">
        <f>IF(N691="nulová",J691,0)</f>
        <v>0</v>
      </c>
      <c r="BJ691" s="17" t="s">
        <v>84</v>
      </c>
      <c r="BK691" s="203">
        <f>ROUND(I691*H691,2)</f>
        <v>0</v>
      </c>
      <c r="BL691" s="17" t="s">
        <v>172</v>
      </c>
      <c r="BM691" s="202" t="s">
        <v>905</v>
      </c>
    </row>
    <row r="692" spans="1:65" s="2" customFormat="1" ht="11.25">
      <c r="A692" s="34"/>
      <c r="B692" s="35"/>
      <c r="C692" s="36"/>
      <c r="D692" s="204" t="s">
        <v>174</v>
      </c>
      <c r="E692" s="36"/>
      <c r="F692" s="205" t="s">
        <v>906</v>
      </c>
      <c r="G692" s="36"/>
      <c r="H692" s="36"/>
      <c r="I692" s="206"/>
      <c r="J692" s="36"/>
      <c r="K692" s="36"/>
      <c r="L692" s="39"/>
      <c r="M692" s="207"/>
      <c r="N692" s="208"/>
      <c r="O692" s="71"/>
      <c r="P692" s="71"/>
      <c r="Q692" s="71"/>
      <c r="R692" s="71"/>
      <c r="S692" s="71"/>
      <c r="T692" s="72"/>
      <c r="U692" s="34"/>
      <c r="V692" s="34"/>
      <c r="W692" s="34"/>
      <c r="X692" s="34"/>
      <c r="Y692" s="34"/>
      <c r="Z692" s="34"/>
      <c r="AA692" s="34"/>
      <c r="AB692" s="34"/>
      <c r="AC692" s="34"/>
      <c r="AD692" s="34"/>
      <c r="AE692" s="34"/>
      <c r="AT692" s="17" t="s">
        <v>174</v>
      </c>
      <c r="AU692" s="17" t="s">
        <v>84</v>
      </c>
    </row>
    <row r="693" spans="1:65" s="13" customFormat="1" ht="22.5">
      <c r="B693" s="209"/>
      <c r="C693" s="210"/>
      <c r="D693" s="204" t="s">
        <v>176</v>
      </c>
      <c r="E693" s="211" t="s">
        <v>1</v>
      </c>
      <c r="F693" s="212" t="s">
        <v>907</v>
      </c>
      <c r="G693" s="210"/>
      <c r="H693" s="213">
        <v>0.32600000000000001</v>
      </c>
      <c r="I693" s="214"/>
      <c r="J693" s="210"/>
      <c r="K693" s="210"/>
      <c r="L693" s="215"/>
      <c r="M693" s="216"/>
      <c r="N693" s="217"/>
      <c r="O693" s="217"/>
      <c r="P693" s="217"/>
      <c r="Q693" s="217"/>
      <c r="R693" s="217"/>
      <c r="S693" s="217"/>
      <c r="T693" s="218"/>
      <c r="AT693" s="219" t="s">
        <v>176</v>
      </c>
      <c r="AU693" s="219" t="s">
        <v>84</v>
      </c>
      <c r="AV693" s="13" t="s">
        <v>84</v>
      </c>
      <c r="AW693" s="13" t="s">
        <v>32</v>
      </c>
      <c r="AX693" s="13" t="s">
        <v>82</v>
      </c>
      <c r="AY693" s="219" t="s">
        <v>164</v>
      </c>
    </row>
    <row r="694" spans="1:65" s="2" customFormat="1" ht="24.2" customHeight="1">
      <c r="A694" s="34"/>
      <c r="B694" s="35"/>
      <c r="C694" s="191" t="s">
        <v>839</v>
      </c>
      <c r="D694" s="191" t="s">
        <v>167</v>
      </c>
      <c r="E694" s="192" t="s">
        <v>908</v>
      </c>
      <c r="F694" s="193" t="s">
        <v>909</v>
      </c>
      <c r="G694" s="194" t="s">
        <v>258</v>
      </c>
      <c r="H694" s="195">
        <v>2.2389999999999999</v>
      </c>
      <c r="I694" s="196"/>
      <c r="J694" s="197">
        <f>ROUND(I694*H694,2)</f>
        <v>0</v>
      </c>
      <c r="K694" s="193" t="s">
        <v>171</v>
      </c>
      <c r="L694" s="39"/>
      <c r="M694" s="198" t="s">
        <v>1</v>
      </c>
      <c r="N694" s="199" t="s">
        <v>42</v>
      </c>
      <c r="O694" s="71"/>
      <c r="P694" s="200">
        <f>O694*H694</f>
        <v>0</v>
      </c>
      <c r="Q694" s="200">
        <v>0</v>
      </c>
      <c r="R694" s="200">
        <f>Q694*H694</f>
        <v>0</v>
      </c>
      <c r="S694" s="200">
        <v>0.36</v>
      </c>
      <c r="T694" s="201">
        <f>S694*H694</f>
        <v>0.80603999999999998</v>
      </c>
      <c r="U694" s="34"/>
      <c r="V694" s="34"/>
      <c r="W694" s="34"/>
      <c r="X694" s="34"/>
      <c r="Y694" s="34"/>
      <c r="Z694" s="34"/>
      <c r="AA694" s="34"/>
      <c r="AB694" s="34"/>
      <c r="AC694" s="34"/>
      <c r="AD694" s="34"/>
      <c r="AE694" s="34"/>
      <c r="AR694" s="202" t="s">
        <v>172</v>
      </c>
      <c r="AT694" s="202" t="s">
        <v>167</v>
      </c>
      <c r="AU694" s="202" t="s">
        <v>84</v>
      </c>
      <c r="AY694" s="17" t="s">
        <v>164</v>
      </c>
      <c r="BE694" s="203">
        <f>IF(N694="základní",J694,0)</f>
        <v>0</v>
      </c>
      <c r="BF694" s="203">
        <f>IF(N694="snížená",J694,0)</f>
        <v>0</v>
      </c>
      <c r="BG694" s="203">
        <f>IF(N694="zákl. přenesená",J694,0)</f>
        <v>0</v>
      </c>
      <c r="BH694" s="203">
        <f>IF(N694="sníž. přenesená",J694,0)</f>
        <v>0</v>
      </c>
      <c r="BI694" s="203">
        <f>IF(N694="nulová",J694,0)</f>
        <v>0</v>
      </c>
      <c r="BJ694" s="17" t="s">
        <v>84</v>
      </c>
      <c r="BK694" s="203">
        <f>ROUND(I694*H694,2)</f>
        <v>0</v>
      </c>
      <c r="BL694" s="17" t="s">
        <v>172</v>
      </c>
      <c r="BM694" s="202" t="s">
        <v>910</v>
      </c>
    </row>
    <row r="695" spans="1:65" s="2" customFormat="1" ht="19.5">
      <c r="A695" s="34"/>
      <c r="B695" s="35"/>
      <c r="C695" s="36"/>
      <c r="D695" s="204" t="s">
        <v>174</v>
      </c>
      <c r="E695" s="36"/>
      <c r="F695" s="205" t="s">
        <v>911</v>
      </c>
      <c r="G695" s="36"/>
      <c r="H695" s="36"/>
      <c r="I695" s="206"/>
      <c r="J695" s="36"/>
      <c r="K695" s="36"/>
      <c r="L695" s="39"/>
      <c r="M695" s="207"/>
      <c r="N695" s="208"/>
      <c r="O695" s="71"/>
      <c r="P695" s="71"/>
      <c r="Q695" s="71"/>
      <c r="R695" s="71"/>
      <c r="S695" s="71"/>
      <c r="T695" s="72"/>
      <c r="U695" s="34"/>
      <c r="V695" s="34"/>
      <c r="W695" s="34"/>
      <c r="X695" s="34"/>
      <c r="Y695" s="34"/>
      <c r="Z695" s="34"/>
      <c r="AA695" s="34"/>
      <c r="AB695" s="34"/>
      <c r="AC695" s="34"/>
      <c r="AD695" s="34"/>
      <c r="AE695" s="34"/>
      <c r="AT695" s="17" t="s">
        <v>174</v>
      </c>
      <c r="AU695" s="17" t="s">
        <v>84</v>
      </c>
    </row>
    <row r="696" spans="1:65" s="13" customFormat="1" ht="11.25">
      <c r="B696" s="209"/>
      <c r="C696" s="210"/>
      <c r="D696" s="204" t="s">
        <v>176</v>
      </c>
      <c r="E696" s="211" t="s">
        <v>1</v>
      </c>
      <c r="F696" s="212" t="s">
        <v>912</v>
      </c>
      <c r="G696" s="210"/>
      <c r="H696" s="213">
        <v>2.2389999999999999</v>
      </c>
      <c r="I696" s="214"/>
      <c r="J696" s="210"/>
      <c r="K696" s="210"/>
      <c r="L696" s="215"/>
      <c r="M696" s="216"/>
      <c r="N696" s="217"/>
      <c r="O696" s="217"/>
      <c r="P696" s="217"/>
      <c r="Q696" s="217"/>
      <c r="R696" s="217"/>
      <c r="S696" s="217"/>
      <c r="T696" s="218"/>
      <c r="AT696" s="219" t="s">
        <v>176</v>
      </c>
      <c r="AU696" s="219" t="s">
        <v>84</v>
      </c>
      <c r="AV696" s="13" t="s">
        <v>84</v>
      </c>
      <c r="AW696" s="13" t="s">
        <v>32</v>
      </c>
      <c r="AX696" s="13" t="s">
        <v>82</v>
      </c>
      <c r="AY696" s="219" t="s">
        <v>164</v>
      </c>
    </row>
    <row r="697" spans="1:65" s="2" customFormat="1" ht="24.2" customHeight="1">
      <c r="A697" s="34"/>
      <c r="B697" s="35"/>
      <c r="C697" s="191" t="s">
        <v>913</v>
      </c>
      <c r="D697" s="191" t="s">
        <v>167</v>
      </c>
      <c r="E697" s="192" t="s">
        <v>914</v>
      </c>
      <c r="F697" s="193" t="s">
        <v>915</v>
      </c>
      <c r="G697" s="194" t="s">
        <v>322</v>
      </c>
      <c r="H697" s="195">
        <v>7</v>
      </c>
      <c r="I697" s="196"/>
      <c r="J697" s="197">
        <f>ROUND(I697*H697,2)</f>
        <v>0</v>
      </c>
      <c r="K697" s="193" t="s">
        <v>171</v>
      </c>
      <c r="L697" s="39"/>
      <c r="M697" s="198" t="s">
        <v>1</v>
      </c>
      <c r="N697" s="199" t="s">
        <v>42</v>
      </c>
      <c r="O697" s="71"/>
      <c r="P697" s="200">
        <f>O697*H697</f>
        <v>0</v>
      </c>
      <c r="Q697" s="200">
        <v>0</v>
      </c>
      <c r="R697" s="200">
        <f>Q697*H697</f>
        <v>0</v>
      </c>
      <c r="S697" s="200">
        <v>6.6000000000000003E-2</v>
      </c>
      <c r="T697" s="201">
        <f>S697*H697</f>
        <v>0.46200000000000002</v>
      </c>
      <c r="U697" s="34"/>
      <c r="V697" s="34"/>
      <c r="W697" s="34"/>
      <c r="X697" s="34"/>
      <c r="Y697" s="34"/>
      <c r="Z697" s="34"/>
      <c r="AA697" s="34"/>
      <c r="AB697" s="34"/>
      <c r="AC697" s="34"/>
      <c r="AD697" s="34"/>
      <c r="AE697" s="34"/>
      <c r="AR697" s="202" t="s">
        <v>172</v>
      </c>
      <c r="AT697" s="202" t="s">
        <v>167</v>
      </c>
      <c r="AU697" s="202" t="s">
        <v>84</v>
      </c>
      <c r="AY697" s="17" t="s">
        <v>164</v>
      </c>
      <c r="BE697" s="203">
        <f>IF(N697="základní",J697,0)</f>
        <v>0</v>
      </c>
      <c r="BF697" s="203">
        <f>IF(N697="snížená",J697,0)</f>
        <v>0</v>
      </c>
      <c r="BG697" s="203">
        <f>IF(N697="zákl. přenesená",J697,0)</f>
        <v>0</v>
      </c>
      <c r="BH697" s="203">
        <f>IF(N697="sníž. přenesená",J697,0)</f>
        <v>0</v>
      </c>
      <c r="BI697" s="203">
        <f>IF(N697="nulová",J697,0)</f>
        <v>0</v>
      </c>
      <c r="BJ697" s="17" t="s">
        <v>84</v>
      </c>
      <c r="BK697" s="203">
        <f>ROUND(I697*H697,2)</f>
        <v>0</v>
      </c>
      <c r="BL697" s="17" t="s">
        <v>172</v>
      </c>
      <c r="BM697" s="202" t="s">
        <v>916</v>
      </c>
    </row>
    <row r="698" spans="1:65" s="2" customFormat="1" ht="19.5">
      <c r="A698" s="34"/>
      <c r="B698" s="35"/>
      <c r="C698" s="36"/>
      <c r="D698" s="204" t="s">
        <v>174</v>
      </c>
      <c r="E698" s="36"/>
      <c r="F698" s="205" t="s">
        <v>917</v>
      </c>
      <c r="G698" s="36"/>
      <c r="H698" s="36"/>
      <c r="I698" s="206"/>
      <c r="J698" s="36"/>
      <c r="K698" s="36"/>
      <c r="L698" s="39"/>
      <c r="M698" s="207"/>
      <c r="N698" s="208"/>
      <c r="O698" s="71"/>
      <c r="P698" s="71"/>
      <c r="Q698" s="71"/>
      <c r="R698" s="71"/>
      <c r="S698" s="71"/>
      <c r="T698" s="72"/>
      <c r="U698" s="34"/>
      <c r="V698" s="34"/>
      <c r="W698" s="34"/>
      <c r="X698" s="34"/>
      <c r="Y698" s="34"/>
      <c r="Z698" s="34"/>
      <c r="AA698" s="34"/>
      <c r="AB698" s="34"/>
      <c r="AC698" s="34"/>
      <c r="AD698" s="34"/>
      <c r="AE698" s="34"/>
      <c r="AT698" s="17" t="s">
        <v>174</v>
      </c>
      <c r="AU698" s="17" t="s">
        <v>84</v>
      </c>
    </row>
    <row r="699" spans="1:65" s="13" customFormat="1" ht="22.5">
      <c r="B699" s="209"/>
      <c r="C699" s="210"/>
      <c r="D699" s="204" t="s">
        <v>176</v>
      </c>
      <c r="E699" s="211" t="s">
        <v>1</v>
      </c>
      <c r="F699" s="212" t="s">
        <v>918</v>
      </c>
      <c r="G699" s="210"/>
      <c r="H699" s="213">
        <v>7</v>
      </c>
      <c r="I699" s="214"/>
      <c r="J699" s="210"/>
      <c r="K699" s="210"/>
      <c r="L699" s="215"/>
      <c r="M699" s="216"/>
      <c r="N699" s="217"/>
      <c r="O699" s="217"/>
      <c r="P699" s="217"/>
      <c r="Q699" s="217"/>
      <c r="R699" s="217"/>
      <c r="S699" s="217"/>
      <c r="T699" s="218"/>
      <c r="AT699" s="219" t="s">
        <v>176</v>
      </c>
      <c r="AU699" s="219" t="s">
        <v>84</v>
      </c>
      <c r="AV699" s="13" t="s">
        <v>84</v>
      </c>
      <c r="AW699" s="13" t="s">
        <v>32</v>
      </c>
      <c r="AX699" s="13" t="s">
        <v>82</v>
      </c>
      <c r="AY699" s="219" t="s">
        <v>164</v>
      </c>
    </row>
    <row r="700" spans="1:65" s="2" customFormat="1" ht="37.9" customHeight="1">
      <c r="A700" s="34"/>
      <c r="B700" s="35"/>
      <c r="C700" s="191" t="s">
        <v>7</v>
      </c>
      <c r="D700" s="191" t="s">
        <v>167</v>
      </c>
      <c r="E700" s="192" t="s">
        <v>919</v>
      </c>
      <c r="F700" s="193" t="s">
        <v>920</v>
      </c>
      <c r="G700" s="194" t="s">
        <v>170</v>
      </c>
      <c r="H700" s="195">
        <v>88.844999999999999</v>
      </c>
      <c r="I700" s="196"/>
      <c r="J700" s="197">
        <f>ROUND(I700*H700,2)</f>
        <v>0</v>
      </c>
      <c r="K700" s="193" t="s">
        <v>171</v>
      </c>
      <c r="L700" s="39"/>
      <c r="M700" s="198" t="s">
        <v>1</v>
      </c>
      <c r="N700" s="199" t="s">
        <v>42</v>
      </c>
      <c r="O700" s="71"/>
      <c r="P700" s="200">
        <f>O700*H700</f>
        <v>0</v>
      </c>
      <c r="Q700" s="200">
        <v>0</v>
      </c>
      <c r="R700" s="200">
        <f>Q700*H700</f>
        <v>0</v>
      </c>
      <c r="S700" s="200">
        <v>2.2000000000000002</v>
      </c>
      <c r="T700" s="201">
        <f>S700*H700</f>
        <v>195.459</v>
      </c>
      <c r="U700" s="34"/>
      <c r="V700" s="34"/>
      <c r="W700" s="34"/>
      <c r="X700" s="34"/>
      <c r="Y700" s="34"/>
      <c r="Z700" s="34"/>
      <c r="AA700" s="34"/>
      <c r="AB700" s="34"/>
      <c r="AC700" s="34"/>
      <c r="AD700" s="34"/>
      <c r="AE700" s="34"/>
      <c r="AR700" s="202" t="s">
        <v>172</v>
      </c>
      <c r="AT700" s="202" t="s">
        <v>167</v>
      </c>
      <c r="AU700" s="202" t="s">
        <v>84</v>
      </c>
      <c r="AY700" s="17" t="s">
        <v>164</v>
      </c>
      <c r="BE700" s="203">
        <f>IF(N700="základní",J700,0)</f>
        <v>0</v>
      </c>
      <c r="BF700" s="203">
        <f>IF(N700="snížená",J700,0)</f>
        <v>0</v>
      </c>
      <c r="BG700" s="203">
        <f>IF(N700="zákl. přenesená",J700,0)</f>
        <v>0</v>
      </c>
      <c r="BH700" s="203">
        <f>IF(N700="sníž. přenesená",J700,0)</f>
        <v>0</v>
      </c>
      <c r="BI700" s="203">
        <f>IF(N700="nulová",J700,0)</f>
        <v>0</v>
      </c>
      <c r="BJ700" s="17" t="s">
        <v>84</v>
      </c>
      <c r="BK700" s="203">
        <f>ROUND(I700*H700,2)</f>
        <v>0</v>
      </c>
      <c r="BL700" s="17" t="s">
        <v>172</v>
      </c>
      <c r="BM700" s="202" t="s">
        <v>921</v>
      </c>
    </row>
    <row r="701" spans="1:65" s="2" customFormat="1" ht="19.5">
      <c r="A701" s="34"/>
      <c r="B701" s="35"/>
      <c r="C701" s="36"/>
      <c r="D701" s="204" t="s">
        <v>174</v>
      </c>
      <c r="E701" s="36"/>
      <c r="F701" s="205" t="s">
        <v>922</v>
      </c>
      <c r="G701" s="36"/>
      <c r="H701" s="36"/>
      <c r="I701" s="206"/>
      <c r="J701" s="36"/>
      <c r="K701" s="36"/>
      <c r="L701" s="39"/>
      <c r="M701" s="207"/>
      <c r="N701" s="208"/>
      <c r="O701" s="71"/>
      <c r="P701" s="71"/>
      <c r="Q701" s="71"/>
      <c r="R701" s="71"/>
      <c r="S701" s="71"/>
      <c r="T701" s="72"/>
      <c r="U701" s="34"/>
      <c r="V701" s="34"/>
      <c r="W701" s="34"/>
      <c r="X701" s="34"/>
      <c r="Y701" s="34"/>
      <c r="Z701" s="34"/>
      <c r="AA701" s="34"/>
      <c r="AB701" s="34"/>
      <c r="AC701" s="34"/>
      <c r="AD701" s="34"/>
      <c r="AE701" s="34"/>
      <c r="AT701" s="17" t="s">
        <v>174</v>
      </c>
      <c r="AU701" s="17" t="s">
        <v>84</v>
      </c>
    </row>
    <row r="702" spans="1:65" s="13" customFormat="1" ht="11.25">
      <c r="B702" s="209"/>
      <c r="C702" s="210"/>
      <c r="D702" s="204" t="s">
        <v>176</v>
      </c>
      <c r="E702" s="211" t="s">
        <v>1</v>
      </c>
      <c r="F702" s="212" t="s">
        <v>923</v>
      </c>
      <c r="G702" s="210"/>
      <c r="H702" s="213">
        <v>88.844999999999999</v>
      </c>
      <c r="I702" s="214"/>
      <c r="J702" s="210"/>
      <c r="K702" s="210"/>
      <c r="L702" s="215"/>
      <c r="M702" s="216"/>
      <c r="N702" s="217"/>
      <c r="O702" s="217"/>
      <c r="P702" s="217"/>
      <c r="Q702" s="217"/>
      <c r="R702" s="217"/>
      <c r="S702" s="217"/>
      <c r="T702" s="218"/>
      <c r="AT702" s="219" t="s">
        <v>176</v>
      </c>
      <c r="AU702" s="219" t="s">
        <v>84</v>
      </c>
      <c r="AV702" s="13" t="s">
        <v>84</v>
      </c>
      <c r="AW702" s="13" t="s">
        <v>32</v>
      </c>
      <c r="AX702" s="13" t="s">
        <v>82</v>
      </c>
      <c r="AY702" s="219" t="s">
        <v>164</v>
      </c>
    </row>
    <row r="703" spans="1:65" s="2" customFormat="1" ht="14.45" customHeight="1">
      <c r="A703" s="34"/>
      <c r="B703" s="35"/>
      <c r="C703" s="191" t="s">
        <v>924</v>
      </c>
      <c r="D703" s="191" t="s">
        <v>167</v>
      </c>
      <c r="E703" s="192" t="s">
        <v>925</v>
      </c>
      <c r="F703" s="193" t="s">
        <v>926</v>
      </c>
      <c r="G703" s="194" t="s">
        <v>170</v>
      </c>
      <c r="H703" s="195">
        <v>57.314</v>
      </c>
      <c r="I703" s="196"/>
      <c r="J703" s="197">
        <f>ROUND(I703*H703,2)</f>
        <v>0</v>
      </c>
      <c r="K703" s="193" t="s">
        <v>171</v>
      </c>
      <c r="L703" s="39"/>
      <c r="M703" s="198" t="s">
        <v>1</v>
      </c>
      <c r="N703" s="199" t="s">
        <v>42</v>
      </c>
      <c r="O703" s="71"/>
      <c r="P703" s="200">
        <f>O703*H703</f>
        <v>0</v>
      </c>
      <c r="Q703" s="200">
        <v>0</v>
      </c>
      <c r="R703" s="200">
        <f>Q703*H703</f>
        <v>0</v>
      </c>
      <c r="S703" s="200">
        <v>1.4</v>
      </c>
      <c r="T703" s="201">
        <f>S703*H703</f>
        <v>80.239599999999996</v>
      </c>
      <c r="U703" s="34"/>
      <c r="V703" s="34"/>
      <c r="W703" s="34"/>
      <c r="X703" s="34"/>
      <c r="Y703" s="34"/>
      <c r="Z703" s="34"/>
      <c r="AA703" s="34"/>
      <c r="AB703" s="34"/>
      <c r="AC703" s="34"/>
      <c r="AD703" s="34"/>
      <c r="AE703" s="34"/>
      <c r="AR703" s="202" t="s">
        <v>172</v>
      </c>
      <c r="AT703" s="202" t="s">
        <v>167</v>
      </c>
      <c r="AU703" s="202" t="s">
        <v>84</v>
      </c>
      <c r="AY703" s="17" t="s">
        <v>164</v>
      </c>
      <c r="BE703" s="203">
        <f>IF(N703="základní",J703,0)</f>
        <v>0</v>
      </c>
      <c r="BF703" s="203">
        <f>IF(N703="snížená",J703,0)</f>
        <v>0</v>
      </c>
      <c r="BG703" s="203">
        <f>IF(N703="zákl. přenesená",J703,0)</f>
        <v>0</v>
      </c>
      <c r="BH703" s="203">
        <f>IF(N703="sníž. přenesená",J703,0)</f>
        <v>0</v>
      </c>
      <c r="BI703" s="203">
        <f>IF(N703="nulová",J703,0)</f>
        <v>0</v>
      </c>
      <c r="BJ703" s="17" t="s">
        <v>84</v>
      </c>
      <c r="BK703" s="203">
        <f>ROUND(I703*H703,2)</f>
        <v>0</v>
      </c>
      <c r="BL703" s="17" t="s">
        <v>172</v>
      </c>
      <c r="BM703" s="202" t="s">
        <v>927</v>
      </c>
    </row>
    <row r="704" spans="1:65" s="2" customFormat="1" ht="19.5">
      <c r="A704" s="34"/>
      <c r="B704" s="35"/>
      <c r="C704" s="36"/>
      <c r="D704" s="204" t="s">
        <v>174</v>
      </c>
      <c r="E704" s="36"/>
      <c r="F704" s="205" t="s">
        <v>928</v>
      </c>
      <c r="G704" s="36"/>
      <c r="H704" s="36"/>
      <c r="I704" s="206"/>
      <c r="J704" s="36"/>
      <c r="K704" s="36"/>
      <c r="L704" s="39"/>
      <c r="M704" s="207"/>
      <c r="N704" s="208"/>
      <c r="O704" s="71"/>
      <c r="P704" s="71"/>
      <c r="Q704" s="71"/>
      <c r="R704" s="71"/>
      <c r="S704" s="71"/>
      <c r="T704" s="72"/>
      <c r="U704" s="34"/>
      <c r="V704" s="34"/>
      <c r="W704" s="34"/>
      <c r="X704" s="34"/>
      <c r="Y704" s="34"/>
      <c r="Z704" s="34"/>
      <c r="AA704" s="34"/>
      <c r="AB704" s="34"/>
      <c r="AC704" s="34"/>
      <c r="AD704" s="34"/>
      <c r="AE704" s="34"/>
      <c r="AT704" s="17" t="s">
        <v>174</v>
      </c>
      <c r="AU704" s="17" t="s">
        <v>84</v>
      </c>
    </row>
    <row r="705" spans="1:65" s="13" customFormat="1" ht="11.25">
      <c r="B705" s="209"/>
      <c r="C705" s="210"/>
      <c r="D705" s="204" t="s">
        <v>176</v>
      </c>
      <c r="E705" s="211" t="s">
        <v>1</v>
      </c>
      <c r="F705" s="212" t="s">
        <v>929</v>
      </c>
      <c r="G705" s="210"/>
      <c r="H705" s="213">
        <v>57.314</v>
      </c>
      <c r="I705" s="214"/>
      <c r="J705" s="210"/>
      <c r="K705" s="210"/>
      <c r="L705" s="215"/>
      <c r="M705" s="216"/>
      <c r="N705" s="217"/>
      <c r="O705" s="217"/>
      <c r="P705" s="217"/>
      <c r="Q705" s="217"/>
      <c r="R705" s="217"/>
      <c r="S705" s="217"/>
      <c r="T705" s="218"/>
      <c r="AT705" s="219" t="s">
        <v>176</v>
      </c>
      <c r="AU705" s="219" t="s">
        <v>84</v>
      </c>
      <c r="AV705" s="13" t="s">
        <v>84</v>
      </c>
      <c r="AW705" s="13" t="s">
        <v>32</v>
      </c>
      <c r="AX705" s="13" t="s">
        <v>82</v>
      </c>
      <c r="AY705" s="219" t="s">
        <v>164</v>
      </c>
    </row>
    <row r="706" spans="1:65" s="2" customFormat="1" ht="24.2" customHeight="1">
      <c r="A706" s="34"/>
      <c r="B706" s="35"/>
      <c r="C706" s="191" t="s">
        <v>930</v>
      </c>
      <c r="D706" s="191" t="s">
        <v>167</v>
      </c>
      <c r="E706" s="192" t="s">
        <v>931</v>
      </c>
      <c r="F706" s="193" t="s">
        <v>932</v>
      </c>
      <c r="G706" s="194" t="s">
        <v>170</v>
      </c>
      <c r="H706" s="195">
        <v>67.69</v>
      </c>
      <c r="I706" s="196"/>
      <c r="J706" s="197">
        <f>ROUND(I706*H706,2)</f>
        <v>0</v>
      </c>
      <c r="K706" s="193" t="s">
        <v>171</v>
      </c>
      <c r="L706" s="39"/>
      <c r="M706" s="198" t="s">
        <v>1</v>
      </c>
      <c r="N706" s="199" t="s">
        <v>42</v>
      </c>
      <c r="O706" s="71"/>
      <c r="P706" s="200">
        <f>O706*H706</f>
        <v>0</v>
      </c>
      <c r="Q706" s="200">
        <v>0</v>
      </c>
      <c r="R706" s="200">
        <f>Q706*H706</f>
        <v>0</v>
      </c>
      <c r="S706" s="200">
        <v>1.4</v>
      </c>
      <c r="T706" s="201">
        <f>S706*H706</f>
        <v>94.765999999999991</v>
      </c>
      <c r="U706" s="34"/>
      <c r="V706" s="34"/>
      <c r="W706" s="34"/>
      <c r="X706" s="34"/>
      <c r="Y706" s="34"/>
      <c r="Z706" s="34"/>
      <c r="AA706" s="34"/>
      <c r="AB706" s="34"/>
      <c r="AC706" s="34"/>
      <c r="AD706" s="34"/>
      <c r="AE706" s="34"/>
      <c r="AR706" s="202" t="s">
        <v>172</v>
      </c>
      <c r="AT706" s="202" t="s">
        <v>167</v>
      </c>
      <c r="AU706" s="202" t="s">
        <v>84</v>
      </c>
      <c r="AY706" s="17" t="s">
        <v>164</v>
      </c>
      <c r="BE706" s="203">
        <f>IF(N706="základní",J706,0)</f>
        <v>0</v>
      </c>
      <c r="BF706" s="203">
        <f>IF(N706="snížená",J706,0)</f>
        <v>0</v>
      </c>
      <c r="BG706" s="203">
        <f>IF(N706="zákl. přenesená",J706,0)</f>
        <v>0</v>
      </c>
      <c r="BH706" s="203">
        <f>IF(N706="sníž. přenesená",J706,0)</f>
        <v>0</v>
      </c>
      <c r="BI706" s="203">
        <f>IF(N706="nulová",J706,0)</f>
        <v>0</v>
      </c>
      <c r="BJ706" s="17" t="s">
        <v>84</v>
      </c>
      <c r="BK706" s="203">
        <f>ROUND(I706*H706,2)</f>
        <v>0</v>
      </c>
      <c r="BL706" s="17" t="s">
        <v>172</v>
      </c>
      <c r="BM706" s="202" t="s">
        <v>933</v>
      </c>
    </row>
    <row r="707" spans="1:65" s="2" customFormat="1" ht="19.5">
      <c r="A707" s="34"/>
      <c r="B707" s="35"/>
      <c r="C707" s="36"/>
      <c r="D707" s="204" t="s">
        <v>174</v>
      </c>
      <c r="E707" s="36"/>
      <c r="F707" s="205" t="s">
        <v>934</v>
      </c>
      <c r="G707" s="36"/>
      <c r="H707" s="36"/>
      <c r="I707" s="206"/>
      <c r="J707" s="36"/>
      <c r="K707" s="36"/>
      <c r="L707" s="39"/>
      <c r="M707" s="207"/>
      <c r="N707" s="208"/>
      <c r="O707" s="71"/>
      <c r="P707" s="71"/>
      <c r="Q707" s="71"/>
      <c r="R707" s="71"/>
      <c r="S707" s="71"/>
      <c r="T707" s="72"/>
      <c r="U707" s="34"/>
      <c r="V707" s="34"/>
      <c r="W707" s="34"/>
      <c r="X707" s="34"/>
      <c r="Y707" s="34"/>
      <c r="Z707" s="34"/>
      <c r="AA707" s="34"/>
      <c r="AB707" s="34"/>
      <c r="AC707" s="34"/>
      <c r="AD707" s="34"/>
      <c r="AE707" s="34"/>
      <c r="AT707" s="17" t="s">
        <v>174</v>
      </c>
      <c r="AU707" s="17" t="s">
        <v>84</v>
      </c>
    </row>
    <row r="708" spans="1:65" s="13" customFormat="1" ht="11.25">
      <c r="B708" s="209"/>
      <c r="C708" s="210"/>
      <c r="D708" s="204" t="s">
        <v>176</v>
      </c>
      <c r="E708" s="211" t="s">
        <v>1</v>
      </c>
      <c r="F708" s="212" t="s">
        <v>935</v>
      </c>
      <c r="G708" s="210"/>
      <c r="H708" s="213">
        <v>67.69</v>
      </c>
      <c r="I708" s="214"/>
      <c r="J708" s="210"/>
      <c r="K708" s="210"/>
      <c r="L708" s="215"/>
      <c r="M708" s="216"/>
      <c r="N708" s="217"/>
      <c r="O708" s="217"/>
      <c r="P708" s="217"/>
      <c r="Q708" s="217"/>
      <c r="R708" s="217"/>
      <c r="S708" s="217"/>
      <c r="T708" s="218"/>
      <c r="AT708" s="219" t="s">
        <v>176</v>
      </c>
      <c r="AU708" s="219" t="s">
        <v>84</v>
      </c>
      <c r="AV708" s="13" t="s">
        <v>84</v>
      </c>
      <c r="AW708" s="13" t="s">
        <v>32</v>
      </c>
      <c r="AX708" s="13" t="s">
        <v>82</v>
      </c>
      <c r="AY708" s="219" t="s">
        <v>164</v>
      </c>
    </row>
    <row r="709" spans="1:65" s="2" customFormat="1" ht="24.2" customHeight="1">
      <c r="A709" s="34"/>
      <c r="B709" s="35"/>
      <c r="C709" s="191" t="s">
        <v>936</v>
      </c>
      <c r="D709" s="191" t="s">
        <v>167</v>
      </c>
      <c r="E709" s="192" t="s">
        <v>937</v>
      </c>
      <c r="F709" s="193" t="s">
        <v>938</v>
      </c>
      <c r="G709" s="194" t="s">
        <v>258</v>
      </c>
      <c r="H709" s="195">
        <v>15</v>
      </c>
      <c r="I709" s="196"/>
      <c r="J709" s="197">
        <f>ROUND(I709*H709,2)</f>
        <v>0</v>
      </c>
      <c r="K709" s="193" t="s">
        <v>171</v>
      </c>
      <c r="L709" s="39"/>
      <c r="M709" s="198" t="s">
        <v>1</v>
      </c>
      <c r="N709" s="199" t="s">
        <v>42</v>
      </c>
      <c r="O709" s="71"/>
      <c r="P709" s="200">
        <f>O709*H709</f>
        <v>0</v>
      </c>
      <c r="Q709" s="200">
        <v>0</v>
      </c>
      <c r="R709" s="200">
        <f>Q709*H709</f>
        <v>0</v>
      </c>
      <c r="S709" s="200">
        <v>7.4999999999999997E-2</v>
      </c>
      <c r="T709" s="201">
        <f>S709*H709</f>
        <v>1.125</v>
      </c>
      <c r="U709" s="34"/>
      <c r="V709" s="34"/>
      <c r="W709" s="34"/>
      <c r="X709" s="34"/>
      <c r="Y709" s="34"/>
      <c r="Z709" s="34"/>
      <c r="AA709" s="34"/>
      <c r="AB709" s="34"/>
      <c r="AC709" s="34"/>
      <c r="AD709" s="34"/>
      <c r="AE709" s="34"/>
      <c r="AR709" s="202" t="s">
        <v>172</v>
      </c>
      <c r="AT709" s="202" t="s">
        <v>167</v>
      </c>
      <c r="AU709" s="202" t="s">
        <v>84</v>
      </c>
      <c r="AY709" s="17" t="s">
        <v>164</v>
      </c>
      <c r="BE709" s="203">
        <f>IF(N709="základní",J709,0)</f>
        <v>0</v>
      </c>
      <c r="BF709" s="203">
        <f>IF(N709="snížená",J709,0)</f>
        <v>0</v>
      </c>
      <c r="BG709" s="203">
        <f>IF(N709="zákl. přenesená",J709,0)</f>
        <v>0</v>
      </c>
      <c r="BH709" s="203">
        <f>IF(N709="sníž. přenesená",J709,0)</f>
        <v>0</v>
      </c>
      <c r="BI709" s="203">
        <f>IF(N709="nulová",J709,0)</f>
        <v>0</v>
      </c>
      <c r="BJ709" s="17" t="s">
        <v>84</v>
      </c>
      <c r="BK709" s="203">
        <f>ROUND(I709*H709,2)</f>
        <v>0</v>
      </c>
      <c r="BL709" s="17" t="s">
        <v>172</v>
      </c>
      <c r="BM709" s="202" t="s">
        <v>939</v>
      </c>
    </row>
    <row r="710" spans="1:65" s="2" customFormat="1" ht="19.5">
      <c r="A710" s="34"/>
      <c r="B710" s="35"/>
      <c r="C710" s="36"/>
      <c r="D710" s="204" t="s">
        <v>174</v>
      </c>
      <c r="E710" s="36"/>
      <c r="F710" s="205" t="s">
        <v>940</v>
      </c>
      <c r="G710" s="36"/>
      <c r="H710" s="36"/>
      <c r="I710" s="206"/>
      <c r="J710" s="36"/>
      <c r="K710" s="36"/>
      <c r="L710" s="39"/>
      <c r="M710" s="207"/>
      <c r="N710" s="208"/>
      <c r="O710" s="71"/>
      <c r="P710" s="71"/>
      <c r="Q710" s="71"/>
      <c r="R710" s="71"/>
      <c r="S710" s="71"/>
      <c r="T710" s="72"/>
      <c r="U710" s="34"/>
      <c r="V710" s="34"/>
      <c r="W710" s="34"/>
      <c r="X710" s="34"/>
      <c r="Y710" s="34"/>
      <c r="Z710" s="34"/>
      <c r="AA710" s="34"/>
      <c r="AB710" s="34"/>
      <c r="AC710" s="34"/>
      <c r="AD710" s="34"/>
      <c r="AE710" s="34"/>
      <c r="AT710" s="17" t="s">
        <v>174</v>
      </c>
      <c r="AU710" s="17" t="s">
        <v>84</v>
      </c>
    </row>
    <row r="711" spans="1:65" s="13" customFormat="1" ht="22.5">
      <c r="B711" s="209"/>
      <c r="C711" s="210"/>
      <c r="D711" s="204" t="s">
        <v>176</v>
      </c>
      <c r="E711" s="211" t="s">
        <v>1</v>
      </c>
      <c r="F711" s="212" t="s">
        <v>941</v>
      </c>
      <c r="G711" s="210"/>
      <c r="H711" s="213">
        <v>15</v>
      </c>
      <c r="I711" s="214"/>
      <c r="J711" s="210"/>
      <c r="K711" s="210"/>
      <c r="L711" s="215"/>
      <c r="M711" s="216"/>
      <c r="N711" s="217"/>
      <c r="O711" s="217"/>
      <c r="P711" s="217"/>
      <c r="Q711" s="217"/>
      <c r="R711" s="217"/>
      <c r="S711" s="217"/>
      <c r="T711" s="218"/>
      <c r="AT711" s="219" t="s">
        <v>176</v>
      </c>
      <c r="AU711" s="219" t="s">
        <v>84</v>
      </c>
      <c r="AV711" s="13" t="s">
        <v>84</v>
      </c>
      <c r="AW711" s="13" t="s">
        <v>32</v>
      </c>
      <c r="AX711" s="13" t="s">
        <v>82</v>
      </c>
      <c r="AY711" s="219" t="s">
        <v>164</v>
      </c>
    </row>
    <row r="712" spans="1:65" s="2" customFormat="1" ht="24.2" customHeight="1">
      <c r="A712" s="34"/>
      <c r="B712" s="35"/>
      <c r="C712" s="191" t="s">
        <v>942</v>
      </c>
      <c r="D712" s="191" t="s">
        <v>167</v>
      </c>
      <c r="E712" s="192" t="s">
        <v>943</v>
      </c>
      <c r="F712" s="193" t="s">
        <v>944</v>
      </c>
      <c r="G712" s="194" t="s">
        <v>258</v>
      </c>
      <c r="H712" s="195">
        <v>0.28000000000000003</v>
      </c>
      <c r="I712" s="196"/>
      <c r="J712" s="197">
        <f>ROUND(I712*H712,2)</f>
        <v>0</v>
      </c>
      <c r="K712" s="193" t="s">
        <v>171</v>
      </c>
      <c r="L712" s="39"/>
      <c r="M712" s="198" t="s">
        <v>1</v>
      </c>
      <c r="N712" s="199" t="s">
        <v>42</v>
      </c>
      <c r="O712" s="71"/>
      <c r="P712" s="200">
        <f>O712*H712</f>
        <v>0</v>
      </c>
      <c r="Q712" s="200">
        <v>0</v>
      </c>
      <c r="R712" s="200">
        <f>Q712*H712</f>
        <v>0</v>
      </c>
      <c r="S712" s="200">
        <v>4.1000000000000002E-2</v>
      </c>
      <c r="T712" s="201">
        <f>S712*H712</f>
        <v>1.1480000000000002E-2</v>
      </c>
      <c r="U712" s="34"/>
      <c r="V712" s="34"/>
      <c r="W712" s="34"/>
      <c r="X712" s="34"/>
      <c r="Y712" s="34"/>
      <c r="Z712" s="34"/>
      <c r="AA712" s="34"/>
      <c r="AB712" s="34"/>
      <c r="AC712" s="34"/>
      <c r="AD712" s="34"/>
      <c r="AE712" s="34"/>
      <c r="AR712" s="202" t="s">
        <v>172</v>
      </c>
      <c r="AT712" s="202" t="s">
        <v>167</v>
      </c>
      <c r="AU712" s="202" t="s">
        <v>84</v>
      </c>
      <c r="AY712" s="17" t="s">
        <v>164</v>
      </c>
      <c r="BE712" s="203">
        <f>IF(N712="základní",J712,0)</f>
        <v>0</v>
      </c>
      <c r="BF712" s="203">
        <f>IF(N712="snížená",J712,0)</f>
        <v>0</v>
      </c>
      <c r="BG712" s="203">
        <f>IF(N712="zákl. přenesená",J712,0)</f>
        <v>0</v>
      </c>
      <c r="BH712" s="203">
        <f>IF(N712="sníž. přenesená",J712,0)</f>
        <v>0</v>
      </c>
      <c r="BI712" s="203">
        <f>IF(N712="nulová",J712,0)</f>
        <v>0</v>
      </c>
      <c r="BJ712" s="17" t="s">
        <v>84</v>
      </c>
      <c r="BK712" s="203">
        <f>ROUND(I712*H712,2)</f>
        <v>0</v>
      </c>
      <c r="BL712" s="17" t="s">
        <v>172</v>
      </c>
      <c r="BM712" s="202" t="s">
        <v>945</v>
      </c>
    </row>
    <row r="713" spans="1:65" s="2" customFormat="1" ht="29.25">
      <c r="A713" s="34"/>
      <c r="B713" s="35"/>
      <c r="C713" s="36"/>
      <c r="D713" s="204" t="s">
        <v>174</v>
      </c>
      <c r="E713" s="36"/>
      <c r="F713" s="205" t="s">
        <v>946</v>
      </c>
      <c r="G713" s="36"/>
      <c r="H713" s="36"/>
      <c r="I713" s="206"/>
      <c r="J713" s="36"/>
      <c r="K713" s="36"/>
      <c r="L713" s="39"/>
      <c r="M713" s="207"/>
      <c r="N713" s="208"/>
      <c r="O713" s="71"/>
      <c r="P713" s="71"/>
      <c r="Q713" s="71"/>
      <c r="R713" s="71"/>
      <c r="S713" s="71"/>
      <c r="T713" s="72"/>
      <c r="U713" s="34"/>
      <c r="V713" s="34"/>
      <c r="W713" s="34"/>
      <c r="X713" s="34"/>
      <c r="Y713" s="34"/>
      <c r="Z713" s="34"/>
      <c r="AA713" s="34"/>
      <c r="AB713" s="34"/>
      <c r="AC713" s="34"/>
      <c r="AD713" s="34"/>
      <c r="AE713" s="34"/>
      <c r="AT713" s="17" t="s">
        <v>174</v>
      </c>
      <c r="AU713" s="17" t="s">
        <v>84</v>
      </c>
    </row>
    <row r="714" spans="1:65" s="13" customFormat="1" ht="11.25">
      <c r="B714" s="209"/>
      <c r="C714" s="210"/>
      <c r="D714" s="204" t="s">
        <v>176</v>
      </c>
      <c r="E714" s="211" t="s">
        <v>1</v>
      </c>
      <c r="F714" s="212" t="s">
        <v>947</v>
      </c>
      <c r="G714" s="210"/>
      <c r="H714" s="213">
        <v>0.28000000000000003</v>
      </c>
      <c r="I714" s="214"/>
      <c r="J714" s="210"/>
      <c r="K714" s="210"/>
      <c r="L714" s="215"/>
      <c r="M714" s="216"/>
      <c r="N714" s="217"/>
      <c r="O714" s="217"/>
      <c r="P714" s="217"/>
      <c r="Q714" s="217"/>
      <c r="R714" s="217"/>
      <c r="S714" s="217"/>
      <c r="T714" s="218"/>
      <c r="AT714" s="219" t="s">
        <v>176</v>
      </c>
      <c r="AU714" s="219" t="s">
        <v>84</v>
      </c>
      <c r="AV714" s="13" t="s">
        <v>84</v>
      </c>
      <c r="AW714" s="13" t="s">
        <v>32</v>
      </c>
      <c r="AX714" s="13" t="s">
        <v>82</v>
      </c>
      <c r="AY714" s="219" t="s">
        <v>164</v>
      </c>
    </row>
    <row r="715" spans="1:65" s="2" customFormat="1" ht="24.2" customHeight="1">
      <c r="A715" s="34"/>
      <c r="B715" s="35"/>
      <c r="C715" s="191" t="s">
        <v>948</v>
      </c>
      <c r="D715" s="191" t="s">
        <v>167</v>
      </c>
      <c r="E715" s="192" t="s">
        <v>949</v>
      </c>
      <c r="F715" s="193" t="s">
        <v>950</v>
      </c>
      <c r="G715" s="194" t="s">
        <v>258</v>
      </c>
      <c r="H715" s="195">
        <v>38.417000000000002</v>
      </c>
      <c r="I715" s="196"/>
      <c r="J715" s="197">
        <f>ROUND(I715*H715,2)</f>
        <v>0</v>
      </c>
      <c r="K715" s="193" t="s">
        <v>171</v>
      </c>
      <c r="L715" s="39"/>
      <c r="M715" s="198" t="s">
        <v>1</v>
      </c>
      <c r="N715" s="199" t="s">
        <v>42</v>
      </c>
      <c r="O715" s="71"/>
      <c r="P715" s="200">
        <f>O715*H715</f>
        <v>0</v>
      </c>
      <c r="Q715" s="200">
        <v>0</v>
      </c>
      <c r="R715" s="200">
        <f>Q715*H715</f>
        <v>0</v>
      </c>
      <c r="S715" s="200">
        <v>2.7E-2</v>
      </c>
      <c r="T715" s="201">
        <f>S715*H715</f>
        <v>1.0372589999999999</v>
      </c>
      <c r="U715" s="34"/>
      <c r="V715" s="34"/>
      <c r="W715" s="34"/>
      <c r="X715" s="34"/>
      <c r="Y715" s="34"/>
      <c r="Z715" s="34"/>
      <c r="AA715" s="34"/>
      <c r="AB715" s="34"/>
      <c r="AC715" s="34"/>
      <c r="AD715" s="34"/>
      <c r="AE715" s="34"/>
      <c r="AR715" s="202" t="s">
        <v>172</v>
      </c>
      <c r="AT715" s="202" t="s">
        <v>167</v>
      </c>
      <c r="AU715" s="202" t="s">
        <v>84</v>
      </c>
      <c r="AY715" s="17" t="s">
        <v>164</v>
      </c>
      <c r="BE715" s="203">
        <f>IF(N715="základní",J715,0)</f>
        <v>0</v>
      </c>
      <c r="BF715" s="203">
        <f>IF(N715="snížená",J715,0)</f>
        <v>0</v>
      </c>
      <c r="BG715" s="203">
        <f>IF(N715="zákl. přenesená",J715,0)</f>
        <v>0</v>
      </c>
      <c r="BH715" s="203">
        <f>IF(N715="sníž. přenesená",J715,0)</f>
        <v>0</v>
      </c>
      <c r="BI715" s="203">
        <f>IF(N715="nulová",J715,0)</f>
        <v>0</v>
      </c>
      <c r="BJ715" s="17" t="s">
        <v>84</v>
      </c>
      <c r="BK715" s="203">
        <f>ROUND(I715*H715,2)</f>
        <v>0</v>
      </c>
      <c r="BL715" s="17" t="s">
        <v>172</v>
      </c>
      <c r="BM715" s="202" t="s">
        <v>951</v>
      </c>
    </row>
    <row r="716" spans="1:65" s="2" customFormat="1" ht="29.25">
      <c r="A716" s="34"/>
      <c r="B716" s="35"/>
      <c r="C716" s="36"/>
      <c r="D716" s="204" t="s">
        <v>174</v>
      </c>
      <c r="E716" s="36"/>
      <c r="F716" s="205" t="s">
        <v>952</v>
      </c>
      <c r="G716" s="36"/>
      <c r="H716" s="36"/>
      <c r="I716" s="206"/>
      <c r="J716" s="36"/>
      <c r="K716" s="36"/>
      <c r="L716" s="39"/>
      <c r="M716" s="207"/>
      <c r="N716" s="208"/>
      <c r="O716" s="71"/>
      <c r="P716" s="71"/>
      <c r="Q716" s="71"/>
      <c r="R716" s="71"/>
      <c r="S716" s="71"/>
      <c r="T716" s="72"/>
      <c r="U716" s="34"/>
      <c r="V716" s="34"/>
      <c r="W716" s="34"/>
      <c r="X716" s="34"/>
      <c r="Y716" s="34"/>
      <c r="Z716" s="34"/>
      <c r="AA716" s="34"/>
      <c r="AB716" s="34"/>
      <c r="AC716" s="34"/>
      <c r="AD716" s="34"/>
      <c r="AE716" s="34"/>
      <c r="AT716" s="17" t="s">
        <v>174</v>
      </c>
      <c r="AU716" s="17" t="s">
        <v>84</v>
      </c>
    </row>
    <row r="717" spans="1:65" s="13" customFormat="1" ht="22.5">
      <c r="B717" s="209"/>
      <c r="C717" s="210"/>
      <c r="D717" s="204" t="s">
        <v>176</v>
      </c>
      <c r="E717" s="211" t="s">
        <v>1</v>
      </c>
      <c r="F717" s="212" t="s">
        <v>953</v>
      </c>
      <c r="G717" s="210"/>
      <c r="H717" s="213">
        <v>24.271999999999998</v>
      </c>
      <c r="I717" s="214"/>
      <c r="J717" s="210"/>
      <c r="K717" s="210"/>
      <c r="L717" s="215"/>
      <c r="M717" s="216"/>
      <c r="N717" s="217"/>
      <c r="O717" s="217"/>
      <c r="P717" s="217"/>
      <c r="Q717" s="217"/>
      <c r="R717" s="217"/>
      <c r="S717" s="217"/>
      <c r="T717" s="218"/>
      <c r="AT717" s="219" t="s">
        <v>176</v>
      </c>
      <c r="AU717" s="219" t="s">
        <v>84</v>
      </c>
      <c r="AV717" s="13" t="s">
        <v>84</v>
      </c>
      <c r="AW717" s="13" t="s">
        <v>32</v>
      </c>
      <c r="AX717" s="13" t="s">
        <v>76</v>
      </c>
      <c r="AY717" s="219" t="s">
        <v>164</v>
      </c>
    </row>
    <row r="718" spans="1:65" s="13" customFormat="1" ht="11.25">
      <c r="B718" s="209"/>
      <c r="C718" s="210"/>
      <c r="D718" s="204" t="s">
        <v>176</v>
      </c>
      <c r="E718" s="211" t="s">
        <v>1</v>
      </c>
      <c r="F718" s="212" t="s">
        <v>954</v>
      </c>
      <c r="G718" s="210"/>
      <c r="H718" s="213">
        <v>14.145</v>
      </c>
      <c r="I718" s="214"/>
      <c r="J718" s="210"/>
      <c r="K718" s="210"/>
      <c r="L718" s="215"/>
      <c r="M718" s="216"/>
      <c r="N718" s="217"/>
      <c r="O718" s="217"/>
      <c r="P718" s="217"/>
      <c r="Q718" s="217"/>
      <c r="R718" s="217"/>
      <c r="S718" s="217"/>
      <c r="T718" s="218"/>
      <c r="AT718" s="219" t="s">
        <v>176</v>
      </c>
      <c r="AU718" s="219" t="s">
        <v>84</v>
      </c>
      <c r="AV718" s="13" t="s">
        <v>84</v>
      </c>
      <c r="AW718" s="13" t="s">
        <v>32</v>
      </c>
      <c r="AX718" s="13" t="s">
        <v>76</v>
      </c>
      <c r="AY718" s="219" t="s">
        <v>164</v>
      </c>
    </row>
    <row r="719" spans="1:65" s="14" customFormat="1" ht="11.25">
      <c r="B719" s="220"/>
      <c r="C719" s="221"/>
      <c r="D719" s="204" t="s">
        <v>176</v>
      </c>
      <c r="E719" s="222" t="s">
        <v>1</v>
      </c>
      <c r="F719" s="223" t="s">
        <v>185</v>
      </c>
      <c r="G719" s="221"/>
      <c r="H719" s="224">
        <v>38.417000000000002</v>
      </c>
      <c r="I719" s="225"/>
      <c r="J719" s="221"/>
      <c r="K719" s="221"/>
      <c r="L719" s="226"/>
      <c r="M719" s="227"/>
      <c r="N719" s="228"/>
      <c r="O719" s="228"/>
      <c r="P719" s="228"/>
      <c r="Q719" s="228"/>
      <c r="R719" s="228"/>
      <c r="S719" s="228"/>
      <c r="T719" s="229"/>
      <c r="AT719" s="230" t="s">
        <v>176</v>
      </c>
      <c r="AU719" s="230" t="s">
        <v>84</v>
      </c>
      <c r="AV719" s="14" t="s">
        <v>172</v>
      </c>
      <c r="AW719" s="14" t="s">
        <v>32</v>
      </c>
      <c r="AX719" s="14" t="s">
        <v>82</v>
      </c>
      <c r="AY719" s="230" t="s">
        <v>164</v>
      </c>
    </row>
    <row r="720" spans="1:65" s="2" customFormat="1" ht="24.2" customHeight="1">
      <c r="A720" s="34"/>
      <c r="B720" s="35"/>
      <c r="C720" s="191" t="s">
        <v>955</v>
      </c>
      <c r="D720" s="191" t="s">
        <v>167</v>
      </c>
      <c r="E720" s="192" t="s">
        <v>956</v>
      </c>
      <c r="F720" s="193" t="s">
        <v>957</v>
      </c>
      <c r="G720" s="194" t="s">
        <v>258</v>
      </c>
      <c r="H720" s="195">
        <v>37.511000000000003</v>
      </c>
      <c r="I720" s="196"/>
      <c r="J720" s="197">
        <f>ROUND(I720*H720,2)</f>
        <v>0</v>
      </c>
      <c r="K720" s="193" t="s">
        <v>171</v>
      </c>
      <c r="L720" s="39"/>
      <c r="M720" s="198" t="s">
        <v>1</v>
      </c>
      <c r="N720" s="199" t="s">
        <v>42</v>
      </c>
      <c r="O720" s="71"/>
      <c r="P720" s="200">
        <f>O720*H720</f>
        <v>0</v>
      </c>
      <c r="Q720" s="200">
        <v>0</v>
      </c>
      <c r="R720" s="200">
        <f>Q720*H720</f>
        <v>0</v>
      </c>
      <c r="S720" s="200">
        <v>5.3999999999999999E-2</v>
      </c>
      <c r="T720" s="201">
        <f>S720*H720</f>
        <v>2.0255940000000003</v>
      </c>
      <c r="U720" s="34"/>
      <c r="V720" s="34"/>
      <c r="W720" s="34"/>
      <c r="X720" s="34"/>
      <c r="Y720" s="34"/>
      <c r="Z720" s="34"/>
      <c r="AA720" s="34"/>
      <c r="AB720" s="34"/>
      <c r="AC720" s="34"/>
      <c r="AD720" s="34"/>
      <c r="AE720" s="34"/>
      <c r="AR720" s="202" t="s">
        <v>172</v>
      </c>
      <c r="AT720" s="202" t="s">
        <v>167</v>
      </c>
      <c r="AU720" s="202" t="s">
        <v>84</v>
      </c>
      <c r="AY720" s="17" t="s">
        <v>164</v>
      </c>
      <c r="BE720" s="203">
        <f>IF(N720="základní",J720,0)</f>
        <v>0</v>
      </c>
      <c r="BF720" s="203">
        <f>IF(N720="snížená",J720,0)</f>
        <v>0</v>
      </c>
      <c r="BG720" s="203">
        <f>IF(N720="zákl. přenesená",J720,0)</f>
        <v>0</v>
      </c>
      <c r="BH720" s="203">
        <f>IF(N720="sníž. přenesená",J720,0)</f>
        <v>0</v>
      </c>
      <c r="BI720" s="203">
        <f>IF(N720="nulová",J720,0)</f>
        <v>0</v>
      </c>
      <c r="BJ720" s="17" t="s">
        <v>84</v>
      </c>
      <c r="BK720" s="203">
        <f>ROUND(I720*H720,2)</f>
        <v>0</v>
      </c>
      <c r="BL720" s="17" t="s">
        <v>172</v>
      </c>
      <c r="BM720" s="202" t="s">
        <v>958</v>
      </c>
    </row>
    <row r="721" spans="1:65" s="2" customFormat="1" ht="29.25">
      <c r="A721" s="34"/>
      <c r="B721" s="35"/>
      <c r="C721" s="36"/>
      <c r="D721" s="204" t="s">
        <v>174</v>
      </c>
      <c r="E721" s="36"/>
      <c r="F721" s="205" t="s">
        <v>959</v>
      </c>
      <c r="G721" s="36"/>
      <c r="H721" s="36"/>
      <c r="I721" s="206"/>
      <c r="J721" s="36"/>
      <c r="K721" s="36"/>
      <c r="L721" s="39"/>
      <c r="M721" s="207"/>
      <c r="N721" s="208"/>
      <c r="O721" s="71"/>
      <c r="P721" s="71"/>
      <c r="Q721" s="71"/>
      <c r="R721" s="71"/>
      <c r="S721" s="71"/>
      <c r="T721" s="72"/>
      <c r="U721" s="34"/>
      <c r="V721" s="34"/>
      <c r="W721" s="34"/>
      <c r="X721" s="34"/>
      <c r="Y721" s="34"/>
      <c r="Z721" s="34"/>
      <c r="AA721" s="34"/>
      <c r="AB721" s="34"/>
      <c r="AC721" s="34"/>
      <c r="AD721" s="34"/>
      <c r="AE721" s="34"/>
      <c r="AT721" s="17" t="s">
        <v>174</v>
      </c>
      <c r="AU721" s="17" t="s">
        <v>84</v>
      </c>
    </row>
    <row r="722" spans="1:65" s="13" customFormat="1" ht="22.5">
      <c r="B722" s="209"/>
      <c r="C722" s="210"/>
      <c r="D722" s="204" t="s">
        <v>176</v>
      </c>
      <c r="E722" s="211" t="s">
        <v>1</v>
      </c>
      <c r="F722" s="212" t="s">
        <v>960</v>
      </c>
      <c r="G722" s="210"/>
      <c r="H722" s="213">
        <v>15.821999999999999</v>
      </c>
      <c r="I722" s="214"/>
      <c r="J722" s="210"/>
      <c r="K722" s="210"/>
      <c r="L722" s="215"/>
      <c r="M722" s="216"/>
      <c r="N722" s="217"/>
      <c r="O722" s="217"/>
      <c r="P722" s="217"/>
      <c r="Q722" s="217"/>
      <c r="R722" s="217"/>
      <c r="S722" s="217"/>
      <c r="T722" s="218"/>
      <c r="AT722" s="219" t="s">
        <v>176</v>
      </c>
      <c r="AU722" s="219" t="s">
        <v>84</v>
      </c>
      <c r="AV722" s="13" t="s">
        <v>84</v>
      </c>
      <c r="AW722" s="13" t="s">
        <v>32</v>
      </c>
      <c r="AX722" s="13" t="s">
        <v>76</v>
      </c>
      <c r="AY722" s="219" t="s">
        <v>164</v>
      </c>
    </row>
    <row r="723" spans="1:65" s="13" customFormat="1" ht="22.5">
      <c r="B723" s="209"/>
      <c r="C723" s="210"/>
      <c r="D723" s="204" t="s">
        <v>176</v>
      </c>
      <c r="E723" s="211" t="s">
        <v>1</v>
      </c>
      <c r="F723" s="212" t="s">
        <v>961</v>
      </c>
      <c r="G723" s="210"/>
      <c r="H723" s="213">
        <v>8.9039999999999999</v>
      </c>
      <c r="I723" s="214"/>
      <c r="J723" s="210"/>
      <c r="K723" s="210"/>
      <c r="L723" s="215"/>
      <c r="M723" s="216"/>
      <c r="N723" s="217"/>
      <c r="O723" s="217"/>
      <c r="P723" s="217"/>
      <c r="Q723" s="217"/>
      <c r="R723" s="217"/>
      <c r="S723" s="217"/>
      <c r="T723" s="218"/>
      <c r="AT723" s="219" t="s">
        <v>176</v>
      </c>
      <c r="AU723" s="219" t="s">
        <v>84</v>
      </c>
      <c r="AV723" s="13" t="s">
        <v>84</v>
      </c>
      <c r="AW723" s="13" t="s">
        <v>32</v>
      </c>
      <c r="AX723" s="13" t="s">
        <v>76</v>
      </c>
      <c r="AY723" s="219" t="s">
        <v>164</v>
      </c>
    </row>
    <row r="724" spans="1:65" s="13" customFormat="1" ht="11.25">
      <c r="B724" s="209"/>
      <c r="C724" s="210"/>
      <c r="D724" s="204" t="s">
        <v>176</v>
      </c>
      <c r="E724" s="211" t="s">
        <v>1</v>
      </c>
      <c r="F724" s="212" t="s">
        <v>962</v>
      </c>
      <c r="G724" s="210"/>
      <c r="H724" s="213">
        <v>12.785</v>
      </c>
      <c r="I724" s="214"/>
      <c r="J724" s="210"/>
      <c r="K724" s="210"/>
      <c r="L724" s="215"/>
      <c r="M724" s="216"/>
      <c r="N724" s="217"/>
      <c r="O724" s="217"/>
      <c r="P724" s="217"/>
      <c r="Q724" s="217"/>
      <c r="R724" s="217"/>
      <c r="S724" s="217"/>
      <c r="T724" s="218"/>
      <c r="AT724" s="219" t="s">
        <v>176</v>
      </c>
      <c r="AU724" s="219" t="s">
        <v>84</v>
      </c>
      <c r="AV724" s="13" t="s">
        <v>84</v>
      </c>
      <c r="AW724" s="13" t="s">
        <v>32</v>
      </c>
      <c r="AX724" s="13" t="s">
        <v>76</v>
      </c>
      <c r="AY724" s="219" t="s">
        <v>164</v>
      </c>
    </row>
    <row r="725" spans="1:65" s="14" customFormat="1" ht="11.25">
      <c r="B725" s="220"/>
      <c r="C725" s="221"/>
      <c r="D725" s="204" t="s">
        <v>176</v>
      </c>
      <c r="E725" s="222" t="s">
        <v>1</v>
      </c>
      <c r="F725" s="223" t="s">
        <v>185</v>
      </c>
      <c r="G725" s="221"/>
      <c r="H725" s="224">
        <v>37.511000000000003</v>
      </c>
      <c r="I725" s="225"/>
      <c r="J725" s="221"/>
      <c r="K725" s="221"/>
      <c r="L725" s="226"/>
      <c r="M725" s="227"/>
      <c r="N725" s="228"/>
      <c r="O725" s="228"/>
      <c r="P725" s="228"/>
      <c r="Q725" s="228"/>
      <c r="R725" s="228"/>
      <c r="S725" s="228"/>
      <c r="T725" s="229"/>
      <c r="AT725" s="230" t="s">
        <v>176</v>
      </c>
      <c r="AU725" s="230" t="s">
        <v>84</v>
      </c>
      <c r="AV725" s="14" t="s">
        <v>172</v>
      </c>
      <c r="AW725" s="14" t="s">
        <v>32</v>
      </c>
      <c r="AX725" s="14" t="s">
        <v>82</v>
      </c>
      <c r="AY725" s="230" t="s">
        <v>164</v>
      </c>
    </row>
    <row r="726" spans="1:65" s="2" customFormat="1" ht="24.2" customHeight="1">
      <c r="A726" s="34"/>
      <c r="B726" s="35"/>
      <c r="C726" s="191" t="s">
        <v>963</v>
      </c>
      <c r="D726" s="191" t="s">
        <v>167</v>
      </c>
      <c r="E726" s="192" t="s">
        <v>964</v>
      </c>
      <c r="F726" s="193" t="s">
        <v>965</v>
      </c>
      <c r="G726" s="194" t="s">
        <v>322</v>
      </c>
      <c r="H726" s="195">
        <v>2</v>
      </c>
      <c r="I726" s="196"/>
      <c r="J726" s="197">
        <f>ROUND(I726*H726,2)</f>
        <v>0</v>
      </c>
      <c r="K726" s="193" t="s">
        <v>171</v>
      </c>
      <c r="L726" s="39"/>
      <c r="M726" s="198" t="s">
        <v>1</v>
      </c>
      <c r="N726" s="199" t="s">
        <v>42</v>
      </c>
      <c r="O726" s="71"/>
      <c r="P726" s="200">
        <f>O726*H726</f>
        <v>0</v>
      </c>
      <c r="Q726" s="200">
        <v>0</v>
      </c>
      <c r="R726" s="200">
        <f>Q726*H726</f>
        <v>0</v>
      </c>
      <c r="S726" s="200">
        <v>0.52300000000000002</v>
      </c>
      <c r="T726" s="201">
        <f>S726*H726</f>
        <v>1.046</v>
      </c>
      <c r="U726" s="34"/>
      <c r="V726" s="34"/>
      <c r="W726" s="34"/>
      <c r="X726" s="34"/>
      <c r="Y726" s="34"/>
      <c r="Z726" s="34"/>
      <c r="AA726" s="34"/>
      <c r="AB726" s="34"/>
      <c r="AC726" s="34"/>
      <c r="AD726" s="34"/>
      <c r="AE726" s="34"/>
      <c r="AR726" s="202" t="s">
        <v>172</v>
      </c>
      <c r="AT726" s="202" t="s">
        <v>167</v>
      </c>
      <c r="AU726" s="202" t="s">
        <v>84</v>
      </c>
      <c r="AY726" s="17" t="s">
        <v>164</v>
      </c>
      <c r="BE726" s="203">
        <f>IF(N726="základní",J726,0)</f>
        <v>0</v>
      </c>
      <c r="BF726" s="203">
        <f>IF(N726="snížená",J726,0)</f>
        <v>0</v>
      </c>
      <c r="BG726" s="203">
        <f>IF(N726="zákl. přenesená",J726,0)</f>
        <v>0</v>
      </c>
      <c r="BH726" s="203">
        <f>IF(N726="sníž. přenesená",J726,0)</f>
        <v>0</v>
      </c>
      <c r="BI726" s="203">
        <f>IF(N726="nulová",J726,0)</f>
        <v>0</v>
      </c>
      <c r="BJ726" s="17" t="s">
        <v>84</v>
      </c>
      <c r="BK726" s="203">
        <f>ROUND(I726*H726,2)</f>
        <v>0</v>
      </c>
      <c r="BL726" s="17" t="s">
        <v>172</v>
      </c>
      <c r="BM726" s="202" t="s">
        <v>966</v>
      </c>
    </row>
    <row r="727" spans="1:65" s="2" customFormat="1" ht="29.25">
      <c r="A727" s="34"/>
      <c r="B727" s="35"/>
      <c r="C727" s="36"/>
      <c r="D727" s="204" t="s">
        <v>174</v>
      </c>
      <c r="E727" s="36"/>
      <c r="F727" s="205" t="s">
        <v>967</v>
      </c>
      <c r="G727" s="36"/>
      <c r="H727" s="36"/>
      <c r="I727" s="206"/>
      <c r="J727" s="36"/>
      <c r="K727" s="36"/>
      <c r="L727" s="39"/>
      <c r="M727" s="207"/>
      <c r="N727" s="208"/>
      <c r="O727" s="71"/>
      <c r="P727" s="71"/>
      <c r="Q727" s="71"/>
      <c r="R727" s="71"/>
      <c r="S727" s="71"/>
      <c r="T727" s="72"/>
      <c r="U727" s="34"/>
      <c r="V727" s="34"/>
      <c r="W727" s="34"/>
      <c r="X727" s="34"/>
      <c r="Y727" s="34"/>
      <c r="Z727" s="34"/>
      <c r="AA727" s="34"/>
      <c r="AB727" s="34"/>
      <c r="AC727" s="34"/>
      <c r="AD727" s="34"/>
      <c r="AE727" s="34"/>
      <c r="AT727" s="17" t="s">
        <v>174</v>
      </c>
      <c r="AU727" s="17" t="s">
        <v>84</v>
      </c>
    </row>
    <row r="728" spans="1:65" s="13" customFormat="1" ht="11.25">
      <c r="B728" s="209"/>
      <c r="C728" s="210"/>
      <c r="D728" s="204" t="s">
        <v>176</v>
      </c>
      <c r="E728" s="211" t="s">
        <v>1</v>
      </c>
      <c r="F728" s="212" t="s">
        <v>968</v>
      </c>
      <c r="G728" s="210"/>
      <c r="H728" s="213">
        <v>2</v>
      </c>
      <c r="I728" s="214"/>
      <c r="J728" s="210"/>
      <c r="K728" s="210"/>
      <c r="L728" s="215"/>
      <c r="M728" s="216"/>
      <c r="N728" s="217"/>
      <c r="O728" s="217"/>
      <c r="P728" s="217"/>
      <c r="Q728" s="217"/>
      <c r="R728" s="217"/>
      <c r="S728" s="217"/>
      <c r="T728" s="218"/>
      <c r="AT728" s="219" t="s">
        <v>176</v>
      </c>
      <c r="AU728" s="219" t="s">
        <v>84</v>
      </c>
      <c r="AV728" s="13" t="s">
        <v>84</v>
      </c>
      <c r="AW728" s="13" t="s">
        <v>32</v>
      </c>
      <c r="AX728" s="13" t="s">
        <v>82</v>
      </c>
      <c r="AY728" s="219" t="s">
        <v>164</v>
      </c>
    </row>
    <row r="729" spans="1:65" s="2" customFormat="1" ht="24.2" customHeight="1">
      <c r="A729" s="34"/>
      <c r="B729" s="35"/>
      <c r="C729" s="191" t="s">
        <v>969</v>
      </c>
      <c r="D729" s="191" t="s">
        <v>167</v>
      </c>
      <c r="E729" s="192" t="s">
        <v>970</v>
      </c>
      <c r="F729" s="193" t="s">
        <v>971</v>
      </c>
      <c r="G729" s="194" t="s">
        <v>244</v>
      </c>
      <c r="H729" s="195">
        <v>6.7</v>
      </c>
      <c r="I729" s="196"/>
      <c r="J729" s="197">
        <f>ROUND(I729*H729,2)</f>
        <v>0</v>
      </c>
      <c r="K729" s="193" t="s">
        <v>171</v>
      </c>
      <c r="L729" s="39"/>
      <c r="M729" s="198" t="s">
        <v>1</v>
      </c>
      <c r="N729" s="199" t="s">
        <v>42</v>
      </c>
      <c r="O729" s="71"/>
      <c r="P729" s="200">
        <f>O729*H729</f>
        <v>0</v>
      </c>
      <c r="Q729" s="200">
        <v>0</v>
      </c>
      <c r="R729" s="200">
        <f>Q729*H729</f>
        <v>0</v>
      </c>
      <c r="S729" s="200">
        <v>1.2E-2</v>
      </c>
      <c r="T729" s="201">
        <f>S729*H729</f>
        <v>8.0399999999999999E-2</v>
      </c>
      <c r="U729" s="34"/>
      <c r="V729" s="34"/>
      <c r="W729" s="34"/>
      <c r="X729" s="34"/>
      <c r="Y729" s="34"/>
      <c r="Z729" s="34"/>
      <c r="AA729" s="34"/>
      <c r="AB729" s="34"/>
      <c r="AC729" s="34"/>
      <c r="AD729" s="34"/>
      <c r="AE729" s="34"/>
      <c r="AR729" s="202" t="s">
        <v>172</v>
      </c>
      <c r="AT729" s="202" t="s">
        <v>167</v>
      </c>
      <c r="AU729" s="202" t="s">
        <v>84</v>
      </c>
      <c r="AY729" s="17" t="s">
        <v>164</v>
      </c>
      <c r="BE729" s="203">
        <f>IF(N729="základní",J729,0)</f>
        <v>0</v>
      </c>
      <c r="BF729" s="203">
        <f>IF(N729="snížená",J729,0)</f>
        <v>0</v>
      </c>
      <c r="BG729" s="203">
        <f>IF(N729="zákl. přenesená",J729,0)</f>
        <v>0</v>
      </c>
      <c r="BH729" s="203">
        <f>IF(N729="sníž. přenesená",J729,0)</f>
        <v>0</v>
      </c>
      <c r="BI729" s="203">
        <f>IF(N729="nulová",J729,0)</f>
        <v>0</v>
      </c>
      <c r="BJ729" s="17" t="s">
        <v>84</v>
      </c>
      <c r="BK729" s="203">
        <f>ROUND(I729*H729,2)</f>
        <v>0</v>
      </c>
      <c r="BL729" s="17" t="s">
        <v>172</v>
      </c>
      <c r="BM729" s="202" t="s">
        <v>972</v>
      </c>
    </row>
    <row r="730" spans="1:65" s="2" customFormat="1" ht="19.5">
      <c r="A730" s="34"/>
      <c r="B730" s="35"/>
      <c r="C730" s="36"/>
      <c r="D730" s="204" t="s">
        <v>174</v>
      </c>
      <c r="E730" s="36"/>
      <c r="F730" s="205" t="s">
        <v>973</v>
      </c>
      <c r="G730" s="36"/>
      <c r="H730" s="36"/>
      <c r="I730" s="206"/>
      <c r="J730" s="36"/>
      <c r="K730" s="36"/>
      <c r="L730" s="39"/>
      <c r="M730" s="207"/>
      <c r="N730" s="208"/>
      <c r="O730" s="71"/>
      <c r="P730" s="71"/>
      <c r="Q730" s="71"/>
      <c r="R730" s="71"/>
      <c r="S730" s="71"/>
      <c r="T730" s="72"/>
      <c r="U730" s="34"/>
      <c r="V730" s="34"/>
      <c r="W730" s="34"/>
      <c r="X730" s="34"/>
      <c r="Y730" s="34"/>
      <c r="Z730" s="34"/>
      <c r="AA730" s="34"/>
      <c r="AB730" s="34"/>
      <c r="AC730" s="34"/>
      <c r="AD730" s="34"/>
      <c r="AE730" s="34"/>
      <c r="AT730" s="17" t="s">
        <v>174</v>
      </c>
      <c r="AU730" s="17" t="s">
        <v>84</v>
      </c>
    </row>
    <row r="731" spans="1:65" s="13" customFormat="1" ht="11.25">
      <c r="B731" s="209"/>
      <c r="C731" s="210"/>
      <c r="D731" s="204" t="s">
        <v>176</v>
      </c>
      <c r="E731" s="211" t="s">
        <v>1</v>
      </c>
      <c r="F731" s="212" t="s">
        <v>974</v>
      </c>
      <c r="G731" s="210"/>
      <c r="H731" s="213">
        <v>6.7</v>
      </c>
      <c r="I731" s="214"/>
      <c r="J731" s="210"/>
      <c r="K731" s="210"/>
      <c r="L731" s="215"/>
      <c r="M731" s="216"/>
      <c r="N731" s="217"/>
      <c r="O731" s="217"/>
      <c r="P731" s="217"/>
      <c r="Q731" s="217"/>
      <c r="R731" s="217"/>
      <c r="S731" s="217"/>
      <c r="T731" s="218"/>
      <c r="AT731" s="219" t="s">
        <v>176</v>
      </c>
      <c r="AU731" s="219" t="s">
        <v>84</v>
      </c>
      <c r="AV731" s="13" t="s">
        <v>84</v>
      </c>
      <c r="AW731" s="13" t="s">
        <v>32</v>
      </c>
      <c r="AX731" s="13" t="s">
        <v>82</v>
      </c>
      <c r="AY731" s="219" t="s">
        <v>164</v>
      </c>
    </row>
    <row r="732" spans="1:65" s="2" customFormat="1" ht="24.2" customHeight="1">
      <c r="A732" s="34"/>
      <c r="B732" s="35"/>
      <c r="C732" s="191" t="s">
        <v>975</v>
      </c>
      <c r="D732" s="191" t="s">
        <v>167</v>
      </c>
      <c r="E732" s="192" t="s">
        <v>976</v>
      </c>
      <c r="F732" s="193" t="s">
        <v>977</v>
      </c>
      <c r="G732" s="194" t="s">
        <v>244</v>
      </c>
      <c r="H732" s="195">
        <v>13.54</v>
      </c>
      <c r="I732" s="196"/>
      <c r="J732" s="197">
        <f>ROUND(I732*H732,2)</f>
        <v>0</v>
      </c>
      <c r="K732" s="193" t="s">
        <v>171</v>
      </c>
      <c r="L732" s="39"/>
      <c r="M732" s="198" t="s">
        <v>1</v>
      </c>
      <c r="N732" s="199" t="s">
        <v>42</v>
      </c>
      <c r="O732" s="71"/>
      <c r="P732" s="200">
        <f>O732*H732</f>
        <v>0</v>
      </c>
      <c r="Q732" s="200">
        <v>0</v>
      </c>
      <c r="R732" s="200">
        <f>Q732*H732</f>
        <v>0</v>
      </c>
      <c r="S732" s="200">
        <v>0.02</v>
      </c>
      <c r="T732" s="201">
        <f>S732*H732</f>
        <v>0.27079999999999999</v>
      </c>
      <c r="U732" s="34"/>
      <c r="V732" s="34"/>
      <c r="W732" s="34"/>
      <c r="X732" s="34"/>
      <c r="Y732" s="34"/>
      <c r="Z732" s="34"/>
      <c r="AA732" s="34"/>
      <c r="AB732" s="34"/>
      <c r="AC732" s="34"/>
      <c r="AD732" s="34"/>
      <c r="AE732" s="34"/>
      <c r="AR732" s="202" t="s">
        <v>172</v>
      </c>
      <c r="AT732" s="202" t="s">
        <v>167</v>
      </c>
      <c r="AU732" s="202" t="s">
        <v>84</v>
      </c>
      <c r="AY732" s="17" t="s">
        <v>164</v>
      </c>
      <c r="BE732" s="203">
        <f>IF(N732="základní",J732,0)</f>
        <v>0</v>
      </c>
      <c r="BF732" s="203">
        <f>IF(N732="snížená",J732,0)</f>
        <v>0</v>
      </c>
      <c r="BG732" s="203">
        <f>IF(N732="zákl. přenesená",J732,0)</f>
        <v>0</v>
      </c>
      <c r="BH732" s="203">
        <f>IF(N732="sníž. přenesená",J732,0)</f>
        <v>0</v>
      </c>
      <c r="BI732" s="203">
        <f>IF(N732="nulová",J732,0)</f>
        <v>0</v>
      </c>
      <c r="BJ732" s="17" t="s">
        <v>84</v>
      </c>
      <c r="BK732" s="203">
        <f>ROUND(I732*H732,2)</f>
        <v>0</v>
      </c>
      <c r="BL732" s="17" t="s">
        <v>172</v>
      </c>
      <c r="BM732" s="202" t="s">
        <v>978</v>
      </c>
    </row>
    <row r="733" spans="1:65" s="2" customFormat="1" ht="19.5">
      <c r="A733" s="34"/>
      <c r="B733" s="35"/>
      <c r="C733" s="36"/>
      <c r="D733" s="204" t="s">
        <v>174</v>
      </c>
      <c r="E733" s="36"/>
      <c r="F733" s="205" t="s">
        <v>979</v>
      </c>
      <c r="G733" s="36"/>
      <c r="H733" s="36"/>
      <c r="I733" s="206"/>
      <c r="J733" s="36"/>
      <c r="K733" s="36"/>
      <c r="L733" s="39"/>
      <c r="M733" s="207"/>
      <c r="N733" s="208"/>
      <c r="O733" s="71"/>
      <c r="P733" s="71"/>
      <c r="Q733" s="71"/>
      <c r="R733" s="71"/>
      <c r="S733" s="71"/>
      <c r="T733" s="72"/>
      <c r="U733" s="34"/>
      <c r="V733" s="34"/>
      <c r="W733" s="34"/>
      <c r="X733" s="34"/>
      <c r="Y733" s="34"/>
      <c r="Z733" s="34"/>
      <c r="AA733" s="34"/>
      <c r="AB733" s="34"/>
      <c r="AC733" s="34"/>
      <c r="AD733" s="34"/>
      <c r="AE733" s="34"/>
      <c r="AT733" s="17" t="s">
        <v>174</v>
      </c>
      <c r="AU733" s="17" t="s">
        <v>84</v>
      </c>
    </row>
    <row r="734" spans="1:65" s="13" customFormat="1" ht="22.5">
      <c r="B734" s="209"/>
      <c r="C734" s="210"/>
      <c r="D734" s="204" t="s">
        <v>176</v>
      </c>
      <c r="E734" s="211" t="s">
        <v>1</v>
      </c>
      <c r="F734" s="212" t="s">
        <v>980</v>
      </c>
      <c r="G734" s="210"/>
      <c r="H734" s="213">
        <v>13.54</v>
      </c>
      <c r="I734" s="214"/>
      <c r="J734" s="210"/>
      <c r="K734" s="210"/>
      <c r="L734" s="215"/>
      <c r="M734" s="216"/>
      <c r="N734" s="217"/>
      <c r="O734" s="217"/>
      <c r="P734" s="217"/>
      <c r="Q734" s="217"/>
      <c r="R734" s="217"/>
      <c r="S734" s="217"/>
      <c r="T734" s="218"/>
      <c r="AT734" s="219" t="s">
        <v>176</v>
      </c>
      <c r="AU734" s="219" t="s">
        <v>84</v>
      </c>
      <c r="AV734" s="13" t="s">
        <v>84</v>
      </c>
      <c r="AW734" s="13" t="s">
        <v>32</v>
      </c>
      <c r="AX734" s="13" t="s">
        <v>82</v>
      </c>
      <c r="AY734" s="219" t="s">
        <v>164</v>
      </c>
    </row>
    <row r="735" spans="1:65" s="2" customFormat="1" ht="24.2" customHeight="1">
      <c r="A735" s="34"/>
      <c r="B735" s="35"/>
      <c r="C735" s="191" t="s">
        <v>981</v>
      </c>
      <c r="D735" s="191" t="s">
        <v>167</v>
      </c>
      <c r="E735" s="192" t="s">
        <v>982</v>
      </c>
      <c r="F735" s="193" t="s">
        <v>983</v>
      </c>
      <c r="G735" s="194" t="s">
        <v>322</v>
      </c>
      <c r="H735" s="195">
        <v>30</v>
      </c>
      <c r="I735" s="196"/>
      <c r="J735" s="197">
        <f>ROUND(I735*H735,2)</f>
        <v>0</v>
      </c>
      <c r="K735" s="193" t="s">
        <v>171</v>
      </c>
      <c r="L735" s="39"/>
      <c r="M735" s="198" t="s">
        <v>1</v>
      </c>
      <c r="N735" s="199" t="s">
        <v>42</v>
      </c>
      <c r="O735" s="71"/>
      <c r="P735" s="200">
        <f>O735*H735</f>
        <v>0</v>
      </c>
      <c r="Q735" s="200">
        <v>0</v>
      </c>
      <c r="R735" s="200">
        <f>Q735*H735</f>
        <v>0</v>
      </c>
      <c r="S735" s="200">
        <v>3.6999999999999998E-2</v>
      </c>
      <c r="T735" s="201">
        <f>S735*H735</f>
        <v>1.1099999999999999</v>
      </c>
      <c r="U735" s="34"/>
      <c r="V735" s="34"/>
      <c r="W735" s="34"/>
      <c r="X735" s="34"/>
      <c r="Y735" s="34"/>
      <c r="Z735" s="34"/>
      <c r="AA735" s="34"/>
      <c r="AB735" s="34"/>
      <c r="AC735" s="34"/>
      <c r="AD735" s="34"/>
      <c r="AE735" s="34"/>
      <c r="AR735" s="202" t="s">
        <v>172</v>
      </c>
      <c r="AT735" s="202" t="s">
        <v>167</v>
      </c>
      <c r="AU735" s="202" t="s">
        <v>84</v>
      </c>
      <c r="AY735" s="17" t="s">
        <v>164</v>
      </c>
      <c r="BE735" s="203">
        <f>IF(N735="základní",J735,0)</f>
        <v>0</v>
      </c>
      <c r="BF735" s="203">
        <f>IF(N735="snížená",J735,0)</f>
        <v>0</v>
      </c>
      <c r="BG735" s="203">
        <f>IF(N735="zákl. přenesená",J735,0)</f>
        <v>0</v>
      </c>
      <c r="BH735" s="203">
        <f>IF(N735="sníž. přenesená",J735,0)</f>
        <v>0</v>
      </c>
      <c r="BI735" s="203">
        <f>IF(N735="nulová",J735,0)</f>
        <v>0</v>
      </c>
      <c r="BJ735" s="17" t="s">
        <v>84</v>
      </c>
      <c r="BK735" s="203">
        <f>ROUND(I735*H735,2)</f>
        <v>0</v>
      </c>
      <c r="BL735" s="17" t="s">
        <v>172</v>
      </c>
      <c r="BM735" s="202" t="s">
        <v>984</v>
      </c>
    </row>
    <row r="736" spans="1:65" s="2" customFormat="1" ht="19.5">
      <c r="A736" s="34"/>
      <c r="B736" s="35"/>
      <c r="C736" s="36"/>
      <c r="D736" s="204" t="s">
        <v>174</v>
      </c>
      <c r="E736" s="36"/>
      <c r="F736" s="205" t="s">
        <v>985</v>
      </c>
      <c r="G736" s="36"/>
      <c r="H736" s="36"/>
      <c r="I736" s="206"/>
      <c r="J736" s="36"/>
      <c r="K736" s="36"/>
      <c r="L736" s="39"/>
      <c r="M736" s="207"/>
      <c r="N736" s="208"/>
      <c r="O736" s="71"/>
      <c r="P736" s="71"/>
      <c r="Q736" s="71"/>
      <c r="R736" s="71"/>
      <c r="S736" s="71"/>
      <c r="T736" s="72"/>
      <c r="U736" s="34"/>
      <c r="V736" s="34"/>
      <c r="W736" s="34"/>
      <c r="X736" s="34"/>
      <c r="Y736" s="34"/>
      <c r="Z736" s="34"/>
      <c r="AA736" s="34"/>
      <c r="AB736" s="34"/>
      <c r="AC736" s="34"/>
      <c r="AD736" s="34"/>
      <c r="AE736" s="34"/>
      <c r="AT736" s="17" t="s">
        <v>174</v>
      </c>
      <c r="AU736" s="17" t="s">
        <v>84</v>
      </c>
    </row>
    <row r="737" spans="1:65" s="13" customFormat="1" ht="22.5">
      <c r="B737" s="209"/>
      <c r="C737" s="210"/>
      <c r="D737" s="204" t="s">
        <v>176</v>
      </c>
      <c r="E737" s="211" t="s">
        <v>1</v>
      </c>
      <c r="F737" s="212" t="s">
        <v>986</v>
      </c>
      <c r="G737" s="210"/>
      <c r="H737" s="213">
        <v>30</v>
      </c>
      <c r="I737" s="214"/>
      <c r="J737" s="210"/>
      <c r="K737" s="210"/>
      <c r="L737" s="215"/>
      <c r="M737" s="216"/>
      <c r="N737" s="217"/>
      <c r="O737" s="217"/>
      <c r="P737" s="217"/>
      <c r="Q737" s="217"/>
      <c r="R737" s="217"/>
      <c r="S737" s="217"/>
      <c r="T737" s="218"/>
      <c r="AT737" s="219" t="s">
        <v>176</v>
      </c>
      <c r="AU737" s="219" t="s">
        <v>84</v>
      </c>
      <c r="AV737" s="13" t="s">
        <v>84</v>
      </c>
      <c r="AW737" s="13" t="s">
        <v>32</v>
      </c>
      <c r="AX737" s="13" t="s">
        <v>82</v>
      </c>
      <c r="AY737" s="219" t="s">
        <v>164</v>
      </c>
    </row>
    <row r="738" spans="1:65" s="2" customFormat="1" ht="24.2" customHeight="1">
      <c r="A738" s="34"/>
      <c r="B738" s="35"/>
      <c r="C738" s="191" t="s">
        <v>987</v>
      </c>
      <c r="D738" s="191" t="s">
        <v>167</v>
      </c>
      <c r="E738" s="192" t="s">
        <v>988</v>
      </c>
      <c r="F738" s="193" t="s">
        <v>989</v>
      </c>
      <c r="G738" s="194" t="s">
        <v>244</v>
      </c>
      <c r="H738" s="195">
        <v>18</v>
      </c>
      <c r="I738" s="196"/>
      <c r="J738" s="197">
        <f>ROUND(I738*H738,2)</f>
        <v>0</v>
      </c>
      <c r="K738" s="193" t="s">
        <v>171</v>
      </c>
      <c r="L738" s="39"/>
      <c r="M738" s="198" t="s">
        <v>1</v>
      </c>
      <c r="N738" s="199" t="s">
        <v>42</v>
      </c>
      <c r="O738" s="71"/>
      <c r="P738" s="200">
        <f>O738*H738</f>
        <v>0</v>
      </c>
      <c r="Q738" s="200">
        <v>0</v>
      </c>
      <c r="R738" s="200">
        <f>Q738*H738</f>
        <v>0</v>
      </c>
      <c r="S738" s="200">
        <v>2.7E-2</v>
      </c>
      <c r="T738" s="201">
        <f>S738*H738</f>
        <v>0.48599999999999999</v>
      </c>
      <c r="U738" s="34"/>
      <c r="V738" s="34"/>
      <c r="W738" s="34"/>
      <c r="X738" s="34"/>
      <c r="Y738" s="34"/>
      <c r="Z738" s="34"/>
      <c r="AA738" s="34"/>
      <c r="AB738" s="34"/>
      <c r="AC738" s="34"/>
      <c r="AD738" s="34"/>
      <c r="AE738" s="34"/>
      <c r="AR738" s="202" t="s">
        <v>172</v>
      </c>
      <c r="AT738" s="202" t="s">
        <v>167</v>
      </c>
      <c r="AU738" s="202" t="s">
        <v>84</v>
      </c>
      <c r="AY738" s="17" t="s">
        <v>164</v>
      </c>
      <c r="BE738" s="203">
        <f>IF(N738="základní",J738,0)</f>
        <v>0</v>
      </c>
      <c r="BF738" s="203">
        <f>IF(N738="snížená",J738,0)</f>
        <v>0</v>
      </c>
      <c r="BG738" s="203">
        <f>IF(N738="zákl. přenesená",J738,0)</f>
        <v>0</v>
      </c>
      <c r="BH738" s="203">
        <f>IF(N738="sníž. přenesená",J738,0)</f>
        <v>0</v>
      </c>
      <c r="BI738" s="203">
        <f>IF(N738="nulová",J738,0)</f>
        <v>0</v>
      </c>
      <c r="BJ738" s="17" t="s">
        <v>84</v>
      </c>
      <c r="BK738" s="203">
        <f>ROUND(I738*H738,2)</f>
        <v>0</v>
      </c>
      <c r="BL738" s="17" t="s">
        <v>172</v>
      </c>
      <c r="BM738" s="202" t="s">
        <v>990</v>
      </c>
    </row>
    <row r="739" spans="1:65" s="2" customFormat="1" ht="19.5">
      <c r="A739" s="34"/>
      <c r="B739" s="35"/>
      <c r="C739" s="36"/>
      <c r="D739" s="204" t="s">
        <v>174</v>
      </c>
      <c r="E739" s="36"/>
      <c r="F739" s="205" t="s">
        <v>991</v>
      </c>
      <c r="G739" s="36"/>
      <c r="H739" s="36"/>
      <c r="I739" s="206"/>
      <c r="J739" s="36"/>
      <c r="K739" s="36"/>
      <c r="L739" s="39"/>
      <c r="M739" s="207"/>
      <c r="N739" s="208"/>
      <c r="O739" s="71"/>
      <c r="P739" s="71"/>
      <c r="Q739" s="71"/>
      <c r="R739" s="71"/>
      <c r="S739" s="71"/>
      <c r="T739" s="72"/>
      <c r="U739" s="34"/>
      <c r="V739" s="34"/>
      <c r="W739" s="34"/>
      <c r="X739" s="34"/>
      <c r="Y739" s="34"/>
      <c r="Z739" s="34"/>
      <c r="AA739" s="34"/>
      <c r="AB739" s="34"/>
      <c r="AC739" s="34"/>
      <c r="AD739" s="34"/>
      <c r="AE739" s="34"/>
      <c r="AT739" s="17" t="s">
        <v>174</v>
      </c>
      <c r="AU739" s="17" t="s">
        <v>84</v>
      </c>
    </row>
    <row r="740" spans="1:65" s="13" customFormat="1" ht="22.5">
      <c r="B740" s="209"/>
      <c r="C740" s="210"/>
      <c r="D740" s="204" t="s">
        <v>176</v>
      </c>
      <c r="E740" s="211" t="s">
        <v>1</v>
      </c>
      <c r="F740" s="212" t="s">
        <v>992</v>
      </c>
      <c r="G740" s="210"/>
      <c r="H740" s="213">
        <v>18</v>
      </c>
      <c r="I740" s="214"/>
      <c r="J740" s="210"/>
      <c r="K740" s="210"/>
      <c r="L740" s="215"/>
      <c r="M740" s="216"/>
      <c r="N740" s="217"/>
      <c r="O740" s="217"/>
      <c r="P740" s="217"/>
      <c r="Q740" s="217"/>
      <c r="R740" s="217"/>
      <c r="S740" s="217"/>
      <c r="T740" s="218"/>
      <c r="AT740" s="219" t="s">
        <v>176</v>
      </c>
      <c r="AU740" s="219" t="s">
        <v>84</v>
      </c>
      <c r="AV740" s="13" t="s">
        <v>84</v>
      </c>
      <c r="AW740" s="13" t="s">
        <v>32</v>
      </c>
      <c r="AX740" s="13" t="s">
        <v>82</v>
      </c>
      <c r="AY740" s="219" t="s">
        <v>164</v>
      </c>
    </row>
    <row r="741" spans="1:65" s="2" customFormat="1" ht="24.2" customHeight="1">
      <c r="A741" s="34"/>
      <c r="B741" s="35"/>
      <c r="C741" s="191" t="s">
        <v>993</v>
      </c>
      <c r="D741" s="191" t="s">
        <v>167</v>
      </c>
      <c r="E741" s="192" t="s">
        <v>994</v>
      </c>
      <c r="F741" s="193" t="s">
        <v>995</v>
      </c>
      <c r="G741" s="194" t="s">
        <v>244</v>
      </c>
      <c r="H741" s="195">
        <v>50.61</v>
      </c>
      <c r="I741" s="196"/>
      <c r="J741" s="197">
        <f>ROUND(I741*H741,2)</f>
        <v>0</v>
      </c>
      <c r="K741" s="193" t="s">
        <v>171</v>
      </c>
      <c r="L741" s="39"/>
      <c r="M741" s="198" t="s">
        <v>1</v>
      </c>
      <c r="N741" s="199" t="s">
        <v>42</v>
      </c>
      <c r="O741" s="71"/>
      <c r="P741" s="200">
        <f>O741*H741</f>
        <v>0</v>
      </c>
      <c r="Q741" s="200">
        <v>0</v>
      </c>
      <c r="R741" s="200">
        <f>Q741*H741</f>
        <v>0</v>
      </c>
      <c r="S741" s="200">
        <v>0.04</v>
      </c>
      <c r="T741" s="201">
        <f>S741*H741</f>
        <v>2.0244</v>
      </c>
      <c r="U741" s="34"/>
      <c r="V741" s="34"/>
      <c r="W741" s="34"/>
      <c r="X741" s="34"/>
      <c r="Y741" s="34"/>
      <c r="Z741" s="34"/>
      <c r="AA741" s="34"/>
      <c r="AB741" s="34"/>
      <c r="AC741" s="34"/>
      <c r="AD741" s="34"/>
      <c r="AE741" s="34"/>
      <c r="AR741" s="202" t="s">
        <v>172</v>
      </c>
      <c r="AT741" s="202" t="s">
        <v>167</v>
      </c>
      <c r="AU741" s="202" t="s">
        <v>84</v>
      </c>
      <c r="AY741" s="17" t="s">
        <v>164</v>
      </c>
      <c r="BE741" s="203">
        <f>IF(N741="základní",J741,0)</f>
        <v>0</v>
      </c>
      <c r="BF741" s="203">
        <f>IF(N741="snížená",J741,0)</f>
        <v>0</v>
      </c>
      <c r="BG741" s="203">
        <f>IF(N741="zákl. přenesená",J741,0)</f>
        <v>0</v>
      </c>
      <c r="BH741" s="203">
        <f>IF(N741="sníž. přenesená",J741,0)</f>
        <v>0</v>
      </c>
      <c r="BI741" s="203">
        <f>IF(N741="nulová",J741,0)</f>
        <v>0</v>
      </c>
      <c r="BJ741" s="17" t="s">
        <v>84</v>
      </c>
      <c r="BK741" s="203">
        <f>ROUND(I741*H741,2)</f>
        <v>0</v>
      </c>
      <c r="BL741" s="17" t="s">
        <v>172</v>
      </c>
      <c r="BM741" s="202" t="s">
        <v>996</v>
      </c>
    </row>
    <row r="742" spans="1:65" s="2" customFormat="1" ht="19.5">
      <c r="A742" s="34"/>
      <c r="B742" s="35"/>
      <c r="C742" s="36"/>
      <c r="D742" s="204" t="s">
        <v>174</v>
      </c>
      <c r="E742" s="36"/>
      <c r="F742" s="205" t="s">
        <v>997</v>
      </c>
      <c r="G742" s="36"/>
      <c r="H742" s="36"/>
      <c r="I742" s="206"/>
      <c r="J742" s="36"/>
      <c r="K742" s="36"/>
      <c r="L742" s="39"/>
      <c r="M742" s="207"/>
      <c r="N742" s="208"/>
      <c r="O742" s="71"/>
      <c r="P742" s="71"/>
      <c r="Q742" s="71"/>
      <c r="R742" s="71"/>
      <c r="S742" s="71"/>
      <c r="T742" s="72"/>
      <c r="U742" s="34"/>
      <c r="V742" s="34"/>
      <c r="W742" s="34"/>
      <c r="X742" s="34"/>
      <c r="Y742" s="34"/>
      <c r="Z742" s="34"/>
      <c r="AA742" s="34"/>
      <c r="AB742" s="34"/>
      <c r="AC742" s="34"/>
      <c r="AD742" s="34"/>
      <c r="AE742" s="34"/>
      <c r="AT742" s="17" t="s">
        <v>174</v>
      </c>
      <c r="AU742" s="17" t="s">
        <v>84</v>
      </c>
    </row>
    <row r="743" spans="1:65" s="13" customFormat="1" ht="22.5">
      <c r="B743" s="209"/>
      <c r="C743" s="210"/>
      <c r="D743" s="204" t="s">
        <v>176</v>
      </c>
      <c r="E743" s="211" t="s">
        <v>1</v>
      </c>
      <c r="F743" s="212" t="s">
        <v>614</v>
      </c>
      <c r="G743" s="210"/>
      <c r="H743" s="213">
        <v>12.8</v>
      </c>
      <c r="I743" s="214"/>
      <c r="J743" s="210"/>
      <c r="K743" s="210"/>
      <c r="L743" s="215"/>
      <c r="M743" s="216"/>
      <c r="N743" s="217"/>
      <c r="O743" s="217"/>
      <c r="P743" s="217"/>
      <c r="Q743" s="217"/>
      <c r="R743" s="217"/>
      <c r="S743" s="217"/>
      <c r="T743" s="218"/>
      <c r="AT743" s="219" t="s">
        <v>176</v>
      </c>
      <c r="AU743" s="219" t="s">
        <v>84</v>
      </c>
      <c r="AV743" s="13" t="s">
        <v>84</v>
      </c>
      <c r="AW743" s="13" t="s">
        <v>32</v>
      </c>
      <c r="AX743" s="13" t="s">
        <v>76</v>
      </c>
      <c r="AY743" s="219" t="s">
        <v>164</v>
      </c>
    </row>
    <row r="744" spans="1:65" s="13" customFormat="1" ht="22.5">
      <c r="B744" s="209"/>
      <c r="C744" s="210"/>
      <c r="D744" s="204" t="s">
        <v>176</v>
      </c>
      <c r="E744" s="211" t="s">
        <v>1</v>
      </c>
      <c r="F744" s="212" t="s">
        <v>615</v>
      </c>
      <c r="G744" s="210"/>
      <c r="H744" s="213">
        <v>7.3</v>
      </c>
      <c r="I744" s="214"/>
      <c r="J744" s="210"/>
      <c r="K744" s="210"/>
      <c r="L744" s="215"/>
      <c r="M744" s="216"/>
      <c r="N744" s="217"/>
      <c r="O744" s="217"/>
      <c r="P744" s="217"/>
      <c r="Q744" s="217"/>
      <c r="R744" s="217"/>
      <c r="S744" s="217"/>
      <c r="T744" s="218"/>
      <c r="AT744" s="219" t="s">
        <v>176</v>
      </c>
      <c r="AU744" s="219" t="s">
        <v>84</v>
      </c>
      <c r="AV744" s="13" t="s">
        <v>84</v>
      </c>
      <c r="AW744" s="13" t="s">
        <v>32</v>
      </c>
      <c r="AX744" s="13" t="s">
        <v>76</v>
      </c>
      <c r="AY744" s="219" t="s">
        <v>164</v>
      </c>
    </row>
    <row r="745" spans="1:65" s="13" customFormat="1" ht="11.25">
      <c r="B745" s="209"/>
      <c r="C745" s="210"/>
      <c r="D745" s="204" t="s">
        <v>176</v>
      </c>
      <c r="E745" s="211" t="s">
        <v>1</v>
      </c>
      <c r="F745" s="212" t="s">
        <v>616</v>
      </c>
      <c r="G745" s="210"/>
      <c r="H745" s="213">
        <v>3</v>
      </c>
      <c r="I745" s="214"/>
      <c r="J745" s="210"/>
      <c r="K745" s="210"/>
      <c r="L745" s="215"/>
      <c r="M745" s="216"/>
      <c r="N745" s="217"/>
      <c r="O745" s="217"/>
      <c r="P745" s="217"/>
      <c r="Q745" s="217"/>
      <c r="R745" s="217"/>
      <c r="S745" s="217"/>
      <c r="T745" s="218"/>
      <c r="AT745" s="219" t="s">
        <v>176</v>
      </c>
      <c r="AU745" s="219" t="s">
        <v>84</v>
      </c>
      <c r="AV745" s="13" t="s">
        <v>84</v>
      </c>
      <c r="AW745" s="13" t="s">
        <v>32</v>
      </c>
      <c r="AX745" s="13" t="s">
        <v>76</v>
      </c>
      <c r="AY745" s="219" t="s">
        <v>164</v>
      </c>
    </row>
    <row r="746" spans="1:65" s="13" customFormat="1" ht="22.5">
      <c r="B746" s="209"/>
      <c r="C746" s="210"/>
      <c r="D746" s="204" t="s">
        <v>176</v>
      </c>
      <c r="E746" s="211" t="s">
        <v>1</v>
      </c>
      <c r="F746" s="212" t="s">
        <v>617</v>
      </c>
      <c r="G746" s="210"/>
      <c r="H746" s="213">
        <v>7.95</v>
      </c>
      <c r="I746" s="214"/>
      <c r="J746" s="210"/>
      <c r="K746" s="210"/>
      <c r="L746" s="215"/>
      <c r="M746" s="216"/>
      <c r="N746" s="217"/>
      <c r="O746" s="217"/>
      <c r="P746" s="217"/>
      <c r="Q746" s="217"/>
      <c r="R746" s="217"/>
      <c r="S746" s="217"/>
      <c r="T746" s="218"/>
      <c r="AT746" s="219" t="s">
        <v>176</v>
      </c>
      <c r="AU746" s="219" t="s">
        <v>84</v>
      </c>
      <c r="AV746" s="13" t="s">
        <v>84</v>
      </c>
      <c r="AW746" s="13" t="s">
        <v>32</v>
      </c>
      <c r="AX746" s="13" t="s">
        <v>76</v>
      </c>
      <c r="AY746" s="219" t="s">
        <v>164</v>
      </c>
    </row>
    <row r="747" spans="1:65" s="13" customFormat="1" ht="22.5">
      <c r="B747" s="209"/>
      <c r="C747" s="210"/>
      <c r="D747" s="204" t="s">
        <v>176</v>
      </c>
      <c r="E747" s="211" t="s">
        <v>1</v>
      </c>
      <c r="F747" s="212" t="s">
        <v>618</v>
      </c>
      <c r="G747" s="210"/>
      <c r="H747" s="213">
        <v>7.4850000000000003</v>
      </c>
      <c r="I747" s="214"/>
      <c r="J747" s="210"/>
      <c r="K747" s="210"/>
      <c r="L747" s="215"/>
      <c r="M747" s="216"/>
      <c r="N747" s="217"/>
      <c r="O747" s="217"/>
      <c r="P747" s="217"/>
      <c r="Q747" s="217"/>
      <c r="R747" s="217"/>
      <c r="S747" s="217"/>
      <c r="T747" s="218"/>
      <c r="AT747" s="219" t="s">
        <v>176</v>
      </c>
      <c r="AU747" s="219" t="s">
        <v>84</v>
      </c>
      <c r="AV747" s="13" t="s">
        <v>84</v>
      </c>
      <c r="AW747" s="13" t="s">
        <v>32</v>
      </c>
      <c r="AX747" s="13" t="s">
        <v>76</v>
      </c>
      <c r="AY747" s="219" t="s">
        <v>164</v>
      </c>
    </row>
    <row r="748" spans="1:65" s="13" customFormat="1" ht="33.75">
      <c r="B748" s="209"/>
      <c r="C748" s="210"/>
      <c r="D748" s="204" t="s">
        <v>176</v>
      </c>
      <c r="E748" s="211" t="s">
        <v>1</v>
      </c>
      <c r="F748" s="212" t="s">
        <v>619</v>
      </c>
      <c r="G748" s="210"/>
      <c r="H748" s="213">
        <v>12.074999999999999</v>
      </c>
      <c r="I748" s="214"/>
      <c r="J748" s="210"/>
      <c r="K748" s="210"/>
      <c r="L748" s="215"/>
      <c r="M748" s="216"/>
      <c r="N748" s="217"/>
      <c r="O748" s="217"/>
      <c r="P748" s="217"/>
      <c r="Q748" s="217"/>
      <c r="R748" s="217"/>
      <c r="S748" s="217"/>
      <c r="T748" s="218"/>
      <c r="AT748" s="219" t="s">
        <v>176</v>
      </c>
      <c r="AU748" s="219" t="s">
        <v>84</v>
      </c>
      <c r="AV748" s="13" t="s">
        <v>84</v>
      </c>
      <c r="AW748" s="13" t="s">
        <v>32</v>
      </c>
      <c r="AX748" s="13" t="s">
        <v>76</v>
      </c>
      <c r="AY748" s="219" t="s">
        <v>164</v>
      </c>
    </row>
    <row r="749" spans="1:65" s="14" customFormat="1" ht="11.25">
      <c r="B749" s="220"/>
      <c r="C749" s="221"/>
      <c r="D749" s="204" t="s">
        <v>176</v>
      </c>
      <c r="E749" s="222" t="s">
        <v>1</v>
      </c>
      <c r="F749" s="223" t="s">
        <v>185</v>
      </c>
      <c r="G749" s="221"/>
      <c r="H749" s="224">
        <v>50.61</v>
      </c>
      <c r="I749" s="225"/>
      <c r="J749" s="221"/>
      <c r="K749" s="221"/>
      <c r="L749" s="226"/>
      <c r="M749" s="227"/>
      <c r="N749" s="228"/>
      <c r="O749" s="228"/>
      <c r="P749" s="228"/>
      <c r="Q749" s="228"/>
      <c r="R749" s="228"/>
      <c r="S749" s="228"/>
      <c r="T749" s="229"/>
      <c r="AT749" s="230" t="s">
        <v>176</v>
      </c>
      <c r="AU749" s="230" t="s">
        <v>84</v>
      </c>
      <c r="AV749" s="14" t="s">
        <v>172</v>
      </c>
      <c r="AW749" s="14" t="s">
        <v>32</v>
      </c>
      <c r="AX749" s="14" t="s">
        <v>82</v>
      </c>
      <c r="AY749" s="230" t="s">
        <v>164</v>
      </c>
    </row>
    <row r="750" spans="1:65" s="2" customFormat="1" ht="24.2" customHeight="1">
      <c r="A750" s="34"/>
      <c r="B750" s="35"/>
      <c r="C750" s="191" t="s">
        <v>998</v>
      </c>
      <c r="D750" s="191" t="s">
        <v>167</v>
      </c>
      <c r="E750" s="192" t="s">
        <v>999</v>
      </c>
      <c r="F750" s="193" t="s">
        <v>1000</v>
      </c>
      <c r="G750" s="194" t="s">
        <v>244</v>
      </c>
      <c r="H750" s="195">
        <v>32.79</v>
      </c>
      <c r="I750" s="196"/>
      <c r="J750" s="197">
        <f>ROUND(I750*H750,2)</f>
        <v>0</v>
      </c>
      <c r="K750" s="193" t="s">
        <v>171</v>
      </c>
      <c r="L750" s="39"/>
      <c r="M750" s="198" t="s">
        <v>1</v>
      </c>
      <c r="N750" s="199" t="s">
        <v>42</v>
      </c>
      <c r="O750" s="71"/>
      <c r="P750" s="200">
        <f>O750*H750</f>
        <v>0</v>
      </c>
      <c r="Q750" s="200">
        <v>0</v>
      </c>
      <c r="R750" s="200">
        <f>Q750*H750</f>
        <v>0</v>
      </c>
      <c r="S750" s="200">
        <v>6.5000000000000002E-2</v>
      </c>
      <c r="T750" s="201">
        <f>S750*H750</f>
        <v>2.1313499999999999</v>
      </c>
      <c r="U750" s="34"/>
      <c r="V750" s="34"/>
      <c r="W750" s="34"/>
      <c r="X750" s="34"/>
      <c r="Y750" s="34"/>
      <c r="Z750" s="34"/>
      <c r="AA750" s="34"/>
      <c r="AB750" s="34"/>
      <c r="AC750" s="34"/>
      <c r="AD750" s="34"/>
      <c r="AE750" s="34"/>
      <c r="AR750" s="202" t="s">
        <v>172</v>
      </c>
      <c r="AT750" s="202" t="s">
        <v>167</v>
      </c>
      <c r="AU750" s="202" t="s">
        <v>84</v>
      </c>
      <c r="AY750" s="17" t="s">
        <v>164</v>
      </c>
      <c r="BE750" s="203">
        <f>IF(N750="základní",J750,0)</f>
        <v>0</v>
      </c>
      <c r="BF750" s="203">
        <f>IF(N750="snížená",J750,0)</f>
        <v>0</v>
      </c>
      <c r="BG750" s="203">
        <f>IF(N750="zákl. přenesená",J750,0)</f>
        <v>0</v>
      </c>
      <c r="BH750" s="203">
        <f>IF(N750="sníž. přenesená",J750,0)</f>
        <v>0</v>
      </c>
      <c r="BI750" s="203">
        <f>IF(N750="nulová",J750,0)</f>
        <v>0</v>
      </c>
      <c r="BJ750" s="17" t="s">
        <v>84</v>
      </c>
      <c r="BK750" s="203">
        <f>ROUND(I750*H750,2)</f>
        <v>0</v>
      </c>
      <c r="BL750" s="17" t="s">
        <v>172</v>
      </c>
      <c r="BM750" s="202" t="s">
        <v>1001</v>
      </c>
    </row>
    <row r="751" spans="1:65" s="2" customFormat="1" ht="29.25">
      <c r="A751" s="34"/>
      <c r="B751" s="35"/>
      <c r="C751" s="36"/>
      <c r="D751" s="204" t="s">
        <v>174</v>
      </c>
      <c r="E751" s="36"/>
      <c r="F751" s="205" t="s">
        <v>1002</v>
      </c>
      <c r="G751" s="36"/>
      <c r="H751" s="36"/>
      <c r="I751" s="206"/>
      <c r="J751" s="36"/>
      <c r="K751" s="36"/>
      <c r="L751" s="39"/>
      <c r="M751" s="207"/>
      <c r="N751" s="208"/>
      <c r="O751" s="71"/>
      <c r="P751" s="71"/>
      <c r="Q751" s="71"/>
      <c r="R751" s="71"/>
      <c r="S751" s="71"/>
      <c r="T751" s="72"/>
      <c r="U751" s="34"/>
      <c r="V751" s="34"/>
      <c r="W751" s="34"/>
      <c r="X751" s="34"/>
      <c r="Y751" s="34"/>
      <c r="Z751" s="34"/>
      <c r="AA751" s="34"/>
      <c r="AB751" s="34"/>
      <c r="AC751" s="34"/>
      <c r="AD751" s="34"/>
      <c r="AE751" s="34"/>
      <c r="AT751" s="17" t="s">
        <v>174</v>
      </c>
      <c r="AU751" s="17" t="s">
        <v>84</v>
      </c>
    </row>
    <row r="752" spans="1:65" s="13" customFormat="1" ht="11.25">
      <c r="B752" s="209"/>
      <c r="C752" s="210"/>
      <c r="D752" s="204" t="s">
        <v>176</v>
      </c>
      <c r="E752" s="211" t="s">
        <v>1</v>
      </c>
      <c r="F752" s="212" t="s">
        <v>1003</v>
      </c>
      <c r="G752" s="210"/>
      <c r="H752" s="213">
        <v>5.4</v>
      </c>
      <c r="I752" s="214"/>
      <c r="J752" s="210"/>
      <c r="K752" s="210"/>
      <c r="L752" s="215"/>
      <c r="M752" s="216"/>
      <c r="N752" s="217"/>
      <c r="O752" s="217"/>
      <c r="P752" s="217"/>
      <c r="Q752" s="217"/>
      <c r="R752" s="217"/>
      <c r="S752" s="217"/>
      <c r="T752" s="218"/>
      <c r="AT752" s="219" t="s">
        <v>176</v>
      </c>
      <c r="AU752" s="219" t="s">
        <v>84</v>
      </c>
      <c r="AV752" s="13" t="s">
        <v>84</v>
      </c>
      <c r="AW752" s="13" t="s">
        <v>32</v>
      </c>
      <c r="AX752" s="13" t="s">
        <v>76</v>
      </c>
      <c r="AY752" s="219" t="s">
        <v>164</v>
      </c>
    </row>
    <row r="753" spans="1:65" s="13" customFormat="1" ht="11.25">
      <c r="B753" s="209"/>
      <c r="C753" s="210"/>
      <c r="D753" s="204" t="s">
        <v>176</v>
      </c>
      <c r="E753" s="211" t="s">
        <v>1</v>
      </c>
      <c r="F753" s="212" t="s">
        <v>1004</v>
      </c>
      <c r="G753" s="210"/>
      <c r="H753" s="213">
        <v>4.6500000000000004</v>
      </c>
      <c r="I753" s="214"/>
      <c r="J753" s="210"/>
      <c r="K753" s="210"/>
      <c r="L753" s="215"/>
      <c r="M753" s="216"/>
      <c r="N753" s="217"/>
      <c r="O753" s="217"/>
      <c r="P753" s="217"/>
      <c r="Q753" s="217"/>
      <c r="R753" s="217"/>
      <c r="S753" s="217"/>
      <c r="T753" s="218"/>
      <c r="AT753" s="219" t="s">
        <v>176</v>
      </c>
      <c r="AU753" s="219" t="s">
        <v>84</v>
      </c>
      <c r="AV753" s="13" t="s">
        <v>84</v>
      </c>
      <c r="AW753" s="13" t="s">
        <v>32</v>
      </c>
      <c r="AX753" s="13" t="s">
        <v>76</v>
      </c>
      <c r="AY753" s="219" t="s">
        <v>164</v>
      </c>
    </row>
    <row r="754" spans="1:65" s="13" customFormat="1" ht="11.25">
      <c r="B754" s="209"/>
      <c r="C754" s="210"/>
      <c r="D754" s="204" t="s">
        <v>176</v>
      </c>
      <c r="E754" s="211" t="s">
        <v>1</v>
      </c>
      <c r="F754" s="212" t="s">
        <v>1005</v>
      </c>
      <c r="G754" s="210"/>
      <c r="H754" s="213">
        <v>1.59</v>
      </c>
      <c r="I754" s="214"/>
      <c r="J754" s="210"/>
      <c r="K754" s="210"/>
      <c r="L754" s="215"/>
      <c r="M754" s="216"/>
      <c r="N754" s="217"/>
      <c r="O754" s="217"/>
      <c r="P754" s="217"/>
      <c r="Q754" s="217"/>
      <c r="R754" s="217"/>
      <c r="S754" s="217"/>
      <c r="T754" s="218"/>
      <c r="AT754" s="219" t="s">
        <v>176</v>
      </c>
      <c r="AU754" s="219" t="s">
        <v>84</v>
      </c>
      <c r="AV754" s="13" t="s">
        <v>84</v>
      </c>
      <c r="AW754" s="13" t="s">
        <v>32</v>
      </c>
      <c r="AX754" s="13" t="s">
        <v>76</v>
      </c>
      <c r="AY754" s="219" t="s">
        <v>164</v>
      </c>
    </row>
    <row r="755" spans="1:65" s="13" customFormat="1" ht="11.25">
      <c r="B755" s="209"/>
      <c r="C755" s="210"/>
      <c r="D755" s="204" t="s">
        <v>176</v>
      </c>
      <c r="E755" s="211" t="s">
        <v>1</v>
      </c>
      <c r="F755" s="212" t="s">
        <v>1006</v>
      </c>
      <c r="G755" s="210"/>
      <c r="H755" s="213">
        <v>8.49</v>
      </c>
      <c r="I755" s="214"/>
      <c r="J755" s="210"/>
      <c r="K755" s="210"/>
      <c r="L755" s="215"/>
      <c r="M755" s="216"/>
      <c r="N755" s="217"/>
      <c r="O755" s="217"/>
      <c r="P755" s="217"/>
      <c r="Q755" s="217"/>
      <c r="R755" s="217"/>
      <c r="S755" s="217"/>
      <c r="T755" s="218"/>
      <c r="AT755" s="219" t="s">
        <v>176</v>
      </c>
      <c r="AU755" s="219" t="s">
        <v>84</v>
      </c>
      <c r="AV755" s="13" t="s">
        <v>84</v>
      </c>
      <c r="AW755" s="13" t="s">
        <v>32</v>
      </c>
      <c r="AX755" s="13" t="s">
        <v>76</v>
      </c>
      <c r="AY755" s="219" t="s">
        <v>164</v>
      </c>
    </row>
    <row r="756" spans="1:65" s="13" customFormat="1" ht="11.25">
      <c r="B756" s="209"/>
      <c r="C756" s="210"/>
      <c r="D756" s="204" t="s">
        <v>176</v>
      </c>
      <c r="E756" s="211" t="s">
        <v>1</v>
      </c>
      <c r="F756" s="212" t="s">
        <v>1007</v>
      </c>
      <c r="G756" s="210"/>
      <c r="H756" s="213">
        <v>1.86</v>
      </c>
      <c r="I756" s="214"/>
      <c r="J756" s="210"/>
      <c r="K756" s="210"/>
      <c r="L756" s="215"/>
      <c r="M756" s="216"/>
      <c r="N756" s="217"/>
      <c r="O756" s="217"/>
      <c r="P756" s="217"/>
      <c r="Q756" s="217"/>
      <c r="R756" s="217"/>
      <c r="S756" s="217"/>
      <c r="T756" s="218"/>
      <c r="AT756" s="219" t="s">
        <v>176</v>
      </c>
      <c r="AU756" s="219" t="s">
        <v>84</v>
      </c>
      <c r="AV756" s="13" t="s">
        <v>84</v>
      </c>
      <c r="AW756" s="13" t="s">
        <v>32</v>
      </c>
      <c r="AX756" s="13" t="s">
        <v>76</v>
      </c>
      <c r="AY756" s="219" t="s">
        <v>164</v>
      </c>
    </row>
    <row r="757" spans="1:65" s="15" customFormat="1" ht="11.25">
      <c r="B757" s="241"/>
      <c r="C757" s="242"/>
      <c r="D757" s="204" t="s">
        <v>176</v>
      </c>
      <c r="E757" s="243" t="s">
        <v>1</v>
      </c>
      <c r="F757" s="244" t="s">
        <v>328</v>
      </c>
      <c r="G757" s="242"/>
      <c r="H757" s="245">
        <v>21.99</v>
      </c>
      <c r="I757" s="246"/>
      <c r="J757" s="242"/>
      <c r="K757" s="242"/>
      <c r="L757" s="247"/>
      <c r="M757" s="248"/>
      <c r="N757" s="249"/>
      <c r="O757" s="249"/>
      <c r="P757" s="249"/>
      <c r="Q757" s="249"/>
      <c r="R757" s="249"/>
      <c r="S757" s="249"/>
      <c r="T757" s="250"/>
      <c r="AT757" s="251" t="s">
        <v>176</v>
      </c>
      <c r="AU757" s="251" t="s">
        <v>84</v>
      </c>
      <c r="AV757" s="15" t="s">
        <v>303</v>
      </c>
      <c r="AW757" s="15" t="s">
        <v>32</v>
      </c>
      <c r="AX757" s="15" t="s">
        <v>76</v>
      </c>
      <c r="AY757" s="251" t="s">
        <v>164</v>
      </c>
    </row>
    <row r="758" spans="1:65" s="13" customFormat="1" ht="11.25">
      <c r="B758" s="209"/>
      <c r="C758" s="210"/>
      <c r="D758" s="204" t="s">
        <v>176</v>
      </c>
      <c r="E758" s="211" t="s">
        <v>1</v>
      </c>
      <c r="F758" s="212" t="s">
        <v>1008</v>
      </c>
      <c r="G758" s="210"/>
      <c r="H758" s="213">
        <v>2.6</v>
      </c>
      <c r="I758" s="214"/>
      <c r="J758" s="210"/>
      <c r="K758" s="210"/>
      <c r="L758" s="215"/>
      <c r="M758" s="216"/>
      <c r="N758" s="217"/>
      <c r="O758" s="217"/>
      <c r="P758" s="217"/>
      <c r="Q758" s="217"/>
      <c r="R758" s="217"/>
      <c r="S758" s="217"/>
      <c r="T758" s="218"/>
      <c r="AT758" s="219" t="s">
        <v>176</v>
      </c>
      <c r="AU758" s="219" t="s">
        <v>84</v>
      </c>
      <c r="AV758" s="13" t="s">
        <v>84</v>
      </c>
      <c r="AW758" s="13" t="s">
        <v>32</v>
      </c>
      <c r="AX758" s="13" t="s">
        <v>76</v>
      </c>
      <c r="AY758" s="219" t="s">
        <v>164</v>
      </c>
    </row>
    <row r="759" spans="1:65" s="13" customFormat="1" ht="11.25">
      <c r="B759" s="209"/>
      <c r="C759" s="210"/>
      <c r="D759" s="204" t="s">
        <v>176</v>
      </c>
      <c r="E759" s="211" t="s">
        <v>1</v>
      </c>
      <c r="F759" s="212" t="s">
        <v>1009</v>
      </c>
      <c r="G759" s="210"/>
      <c r="H759" s="213">
        <v>2.4</v>
      </c>
      <c r="I759" s="214"/>
      <c r="J759" s="210"/>
      <c r="K759" s="210"/>
      <c r="L759" s="215"/>
      <c r="M759" s="216"/>
      <c r="N759" s="217"/>
      <c r="O759" s="217"/>
      <c r="P759" s="217"/>
      <c r="Q759" s="217"/>
      <c r="R759" s="217"/>
      <c r="S759" s="217"/>
      <c r="T759" s="218"/>
      <c r="AT759" s="219" t="s">
        <v>176</v>
      </c>
      <c r="AU759" s="219" t="s">
        <v>84</v>
      </c>
      <c r="AV759" s="13" t="s">
        <v>84</v>
      </c>
      <c r="AW759" s="13" t="s">
        <v>32</v>
      </c>
      <c r="AX759" s="13" t="s">
        <v>76</v>
      </c>
      <c r="AY759" s="219" t="s">
        <v>164</v>
      </c>
    </row>
    <row r="760" spans="1:65" s="13" customFormat="1" ht="11.25">
      <c r="B760" s="209"/>
      <c r="C760" s="210"/>
      <c r="D760" s="204" t="s">
        <v>176</v>
      </c>
      <c r="E760" s="211" t="s">
        <v>1</v>
      </c>
      <c r="F760" s="212" t="s">
        <v>1010</v>
      </c>
      <c r="G760" s="210"/>
      <c r="H760" s="213">
        <v>1.2</v>
      </c>
      <c r="I760" s="214"/>
      <c r="J760" s="210"/>
      <c r="K760" s="210"/>
      <c r="L760" s="215"/>
      <c r="M760" s="216"/>
      <c r="N760" s="217"/>
      <c r="O760" s="217"/>
      <c r="P760" s="217"/>
      <c r="Q760" s="217"/>
      <c r="R760" s="217"/>
      <c r="S760" s="217"/>
      <c r="T760" s="218"/>
      <c r="AT760" s="219" t="s">
        <v>176</v>
      </c>
      <c r="AU760" s="219" t="s">
        <v>84</v>
      </c>
      <c r="AV760" s="13" t="s">
        <v>84</v>
      </c>
      <c r="AW760" s="13" t="s">
        <v>32</v>
      </c>
      <c r="AX760" s="13" t="s">
        <v>76</v>
      </c>
      <c r="AY760" s="219" t="s">
        <v>164</v>
      </c>
    </row>
    <row r="761" spans="1:65" s="13" customFormat="1" ht="11.25">
      <c r="B761" s="209"/>
      <c r="C761" s="210"/>
      <c r="D761" s="204" t="s">
        <v>176</v>
      </c>
      <c r="E761" s="211" t="s">
        <v>1</v>
      </c>
      <c r="F761" s="212" t="s">
        <v>1011</v>
      </c>
      <c r="G761" s="210"/>
      <c r="H761" s="213">
        <v>4.5999999999999996</v>
      </c>
      <c r="I761" s="214"/>
      <c r="J761" s="210"/>
      <c r="K761" s="210"/>
      <c r="L761" s="215"/>
      <c r="M761" s="216"/>
      <c r="N761" s="217"/>
      <c r="O761" s="217"/>
      <c r="P761" s="217"/>
      <c r="Q761" s="217"/>
      <c r="R761" s="217"/>
      <c r="S761" s="217"/>
      <c r="T761" s="218"/>
      <c r="AT761" s="219" t="s">
        <v>176</v>
      </c>
      <c r="AU761" s="219" t="s">
        <v>84</v>
      </c>
      <c r="AV761" s="13" t="s">
        <v>84</v>
      </c>
      <c r="AW761" s="13" t="s">
        <v>32</v>
      </c>
      <c r="AX761" s="13" t="s">
        <v>76</v>
      </c>
      <c r="AY761" s="219" t="s">
        <v>164</v>
      </c>
    </row>
    <row r="762" spans="1:65" s="15" customFormat="1" ht="11.25">
      <c r="B762" s="241"/>
      <c r="C762" s="242"/>
      <c r="D762" s="204" t="s">
        <v>176</v>
      </c>
      <c r="E762" s="243" t="s">
        <v>1</v>
      </c>
      <c r="F762" s="244" t="s">
        <v>330</v>
      </c>
      <c r="G762" s="242"/>
      <c r="H762" s="245">
        <v>10.8</v>
      </c>
      <c r="I762" s="246"/>
      <c r="J762" s="242"/>
      <c r="K762" s="242"/>
      <c r="L762" s="247"/>
      <c r="M762" s="248"/>
      <c r="N762" s="249"/>
      <c r="O762" s="249"/>
      <c r="P762" s="249"/>
      <c r="Q762" s="249"/>
      <c r="R762" s="249"/>
      <c r="S762" s="249"/>
      <c r="T762" s="250"/>
      <c r="AT762" s="251" t="s">
        <v>176</v>
      </c>
      <c r="AU762" s="251" t="s">
        <v>84</v>
      </c>
      <c r="AV762" s="15" t="s">
        <v>303</v>
      </c>
      <c r="AW762" s="15" t="s">
        <v>32</v>
      </c>
      <c r="AX762" s="15" t="s">
        <v>76</v>
      </c>
      <c r="AY762" s="251" t="s">
        <v>164</v>
      </c>
    </row>
    <row r="763" spans="1:65" s="14" customFormat="1" ht="11.25">
      <c r="B763" s="220"/>
      <c r="C763" s="221"/>
      <c r="D763" s="204" t="s">
        <v>176</v>
      </c>
      <c r="E763" s="222" t="s">
        <v>1</v>
      </c>
      <c r="F763" s="223" t="s">
        <v>185</v>
      </c>
      <c r="G763" s="221"/>
      <c r="H763" s="224">
        <v>32.79</v>
      </c>
      <c r="I763" s="225"/>
      <c r="J763" s="221"/>
      <c r="K763" s="221"/>
      <c r="L763" s="226"/>
      <c r="M763" s="227"/>
      <c r="N763" s="228"/>
      <c r="O763" s="228"/>
      <c r="P763" s="228"/>
      <c r="Q763" s="228"/>
      <c r="R763" s="228"/>
      <c r="S763" s="228"/>
      <c r="T763" s="229"/>
      <c r="AT763" s="230" t="s">
        <v>176</v>
      </c>
      <c r="AU763" s="230" t="s">
        <v>84</v>
      </c>
      <c r="AV763" s="14" t="s">
        <v>172</v>
      </c>
      <c r="AW763" s="14" t="s">
        <v>32</v>
      </c>
      <c r="AX763" s="14" t="s">
        <v>82</v>
      </c>
      <c r="AY763" s="230" t="s">
        <v>164</v>
      </c>
    </row>
    <row r="764" spans="1:65" s="2" customFormat="1" ht="24.2" customHeight="1">
      <c r="A764" s="34"/>
      <c r="B764" s="35"/>
      <c r="C764" s="191" t="s">
        <v>1012</v>
      </c>
      <c r="D764" s="191" t="s">
        <v>167</v>
      </c>
      <c r="E764" s="192" t="s">
        <v>1013</v>
      </c>
      <c r="F764" s="193" t="s">
        <v>1014</v>
      </c>
      <c r="G764" s="194" t="s">
        <v>244</v>
      </c>
      <c r="H764" s="195">
        <v>4.2</v>
      </c>
      <c r="I764" s="196"/>
      <c r="J764" s="197">
        <f>ROUND(I764*H764,2)</f>
        <v>0</v>
      </c>
      <c r="K764" s="193" t="s">
        <v>171</v>
      </c>
      <c r="L764" s="39"/>
      <c r="M764" s="198" t="s">
        <v>1</v>
      </c>
      <c r="N764" s="199" t="s">
        <v>42</v>
      </c>
      <c r="O764" s="71"/>
      <c r="P764" s="200">
        <f>O764*H764</f>
        <v>0</v>
      </c>
      <c r="Q764" s="200">
        <v>2.32E-3</v>
      </c>
      <c r="R764" s="200">
        <f>Q764*H764</f>
        <v>9.7440000000000009E-3</v>
      </c>
      <c r="S764" s="200">
        <v>0.10100000000000001</v>
      </c>
      <c r="T764" s="201">
        <f>S764*H764</f>
        <v>0.42420000000000002</v>
      </c>
      <c r="U764" s="34"/>
      <c r="V764" s="34"/>
      <c r="W764" s="34"/>
      <c r="X764" s="34"/>
      <c r="Y764" s="34"/>
      <c r="Z764" s="34"/>
      <c r="AA764" s="34"/>
      <c r="AB764" s="34"/>
      <c r="AC764" s="34"/>
      <c r="AD764" s="34"/>
      <c r="AE764" s="34"/>
      <c r="AR764" s="202" t="s">
        <v>172</v>
      </c>
      <c r="AT764" s="202" t="s">
        <v>167</v>
      </c>
      <c r="AU764" s="202" t="s">
        <v>84</v>
      </c>
      <c r="AY764" s="17" t="s">
        <v>164</v>
      </c>
      <c r="BE764" s="203">
        <f>IF(N764="základní",J764,0)</f>
        <v>0</v>
      </c>
      <c r="BF764" s="203">
        <f>IF(N764="snížená",J764,0)</f>
        <v>0</v>
      </c>
      <c r="BG764" s="203">
        <f>IF(N764="zákl. přenesená",J764,0)</f>
        <v>0</v>
      </c>
      <c r="BH764" s="203">
        <f>IF(N764="sníž. přenesená",J764,0)</f>
        <v>0</v>
      </c>
      <c r="BI764" s="203">
        <f>IF(N764="nulová",J764,0)</f>
        <v>0</v>
      </c>
      <c r="BJ764" s="17" t="s">
        <v>84</v>
      </c>
      <c r="BK764" s="203">
        <f>ROUND(I764*H764,2)</f>
        <v>0</v>
      </c>
      <c r="BL764" s="17" t="s">
        <v>172</v>
      </c>
      <c r="BM764" s="202" t="s">
        <v>1015</v>
      </c>
    </row>
    <row r="765" spans="1:65" s="2" customFormat="1" ht="29.25">
      <c r="A765" s="34"/>
      <c r="B765" s="35"/>
      <c r="C765" s="36"/>
      <c r="D765" s="204" t="s">
        <v>174</v>
      </c>
      <c r="E765" s="36"/>
      <c r="F765" s="205" t="s">
        <v>1016</v>
      </c>
      <c r="G765" s="36"/>
      <c r="H765" s="36"/>
      <c r="I765" s="206"/>
      <c r="J765" s="36"/>
      <c r="K765" s="36"/>
      <c r="L765" s="39"/>
      <c r="M765" s="207"/>
      <c r="N765" s="208"/>
      <c r="O765" s="71"/>
      <c r="P765" s="71"/>
      <c r="Q765" s="71"/>
      <c r="R765" s="71"/>
      <c r="S765" s="71"/>
      <c r="T765" s="72"/>
      <c r="U765" s="34"/>
      <c r="V765" s="34"/>
      <c r="W765" s="34"/>
      <c r="X765" s="34"/>
      <c r="Y765" s="34"/>
      <c r="Z765" s="34"/>
      <c r="AA765" s="34"/>
      <c r="AB765" s="34"/>
      <c r="AC765" s="34"/>
      <c r="AD765" s="34"/>
      <c r="AE765" s="34"/>
      <c r="AT765" s="17" t="s">
        <v>174</v>
      </c>
      <c r="AU765" s="17" t="s">
        <v>84</v>
      </c>
    </row>
    <row r="766" spans="1:65" s="13" customFormat="1" ht="11.25">
      <c r="B766" s="209"/>
      <c r="C766" s="210"/>
      <c r="D766" s="204" t="s">
        <v>176</v>
      </c>
      <c r="E766" s="211" t="s">
        <v>1</v>
      </c>
      <c r="F766" s="212" t="s">
        <v>1017</v>
      </c>
      <c r="G766" s="210"/>
      <c r="H766" s="213">
        <v>2.4</v>
      </c>
      <c r="I766" s="214"/>
      <c r="J766" s="210"/>
      <c r="K766" s="210"/>
      <c r="L766" s="215"/>
      <c r="M766" s="216"/>
      <c r="N766" s="217"/>
      <c r="O766" s="217"/>
      <c r="P766" s="217"/>
      <c r="Q766" s="217"/>
      <c r="R766" s="217"/>
      <c r="S766" s="217"/>
      <c r="T766" s="218"/>
      <c r="AT766" s="219" t="s">
        <v>176</v>
      </c>
      <c r="AU766" s="219" t="s">
        <v>84</v>
      </c>
      <c r="AV766" s="13" t="s">
        <v>84</v>
      </c>
      <c r="AW766" s="13" t="s">
        <v>32</v>
      </c>
      <c r="AX766" s="13" t="s">
        <v>76</v>
      </c>
      <c r="AY766" s="219" t="s">
        <v>164</v>
      </c>
    </row>
    <row r="767" spans="1:65" s="13" customFormat="1" ht="11.25">
      <c r="B767" s="209"/>
      <c r="C767" s="210"/>
      <c r="D767" s="204" t="s">
        <v>176</v>
      </c>
      <c r="E767" s="211" t="s">
        <v>1</v>
      </c>
      <c r="F767" s="212" t="s">
        <v>1018</v>
      </c>
      <c r="G767" s="210"/>
      <c r="H767" s="213">
        <v>1.8</v>
      </c>
      <c r="I767" s="214"/>
      <c r="J767" s="210"/>
      <c r="K767" s="210"/>
      <c r="L767" s="215"/>
      <c r="M767" s="216"/>
      <c r="N767" s="217"/>
      <c r="O767" s="217"/>
      <c r="P767" s="217"/>
      <c r="Q767" s="217"/>
      <c r="R767" s="217"/>
      <c r="S767" s="217"/>
      <c r="T767" s="218"/>
      <c r="AT767" s="219" t="s">
        <v>176</v>
      </c>
      <c r="AU767" s="219" t="s">
        <v>84</v>
      </c>
      <c r="AV767" s="13" t="s">
        <v>84</v>
      </c>
      <c r="AW767" s="13" t="s">
        <v>32</v>
      </c>
      <c r="AX767" s="13" t="s">
        <v>76</v>
      </c>
      <c r="AY767" s="219" t="s">
        <v>164</v>
      </c>
    </row>
    <row r="768" spans="1:65" s="14" customFormat="1" ht="11.25">
      <c r="B768" s="220"/>
      <c r="C768" s="221"/>
      <c r="D768" s="204" t="s">
        <v>176</v>
      </c>
      <c r="E768" s="222" t="s">
        <v>1</v>
      </c>
      <c r="F768" s="223" t="s">
        <v>185</v>
      </c>
      <c r="G768" s="221"/>
      <c r="H768" s="224">
        <v>4.2</v>
      </c>
      <c r="I768" s="225"/>
      <c r="J768" s="221"/>
      <c r="K768" s="221"/>
      <c r="L768" s="226"/>
      <c r="M768" s="227"/>
      <c r="N768" s="228"/>
      <c r="O768" s="228"/>
      <c r="P768" s="228"/>
      <c r="Q768" s="228"/>
      <c r="R768" s="228"/>
      <c r="S768" s="228"/>
      <c r="T768" s="229"/>
      <c r="AT768" s="230" t="s">
        <v>176</v>
      </c>
      <c r="AU768" s="230" t="s">
        <v>84</v>
      </c>
      <c r="AV768" s="14" t="s">
        <v>172</v>
      </c>
      <c r="AW768" s="14" t="s">
        <v>32</v>
      </c>
      <c r="AX768" s="14" t="s">
        <v>82</v>
      </c>
      <c r="AY768" s="230" t="s">
        <v>164</v>
      </c>
    </row>
    <row r="769" spans="1:65" s="2" customFormat="1" ht="24.2" customHeight="1">
      <c r="A769" s="34"/>
      <c r="B769" s="35"/>
      <c r="C769" s="191" t="s">
        <v>1019</v>
      </c>
      <c r="D769" s="191" t="s">
        <v>167</v>
      </c>
      <c r="E769" s="192" t="s">
        <v>1020</v>
      </c>
      <c r="F769" s="193" t="s">
        <v>1021</v>
      </c>
      <c r="G769" s="194" t="s">
        <v>258</v>
      </c>
      <c r="H769" s="195">
        <v>252.756</v>
      </c>
      <c r="I769" s="196"/>
      <c r="J769" s="197">
        <f>ROUND(I769*H769,2)</f>
        <v>0</v>
      </c>
      <c r="K769" s="193" t="s">
        <v>171</v>
      </c>
      <c r="L769" s="39"/>
      <c r="M769" s="198" t="s">
        <v>1</v>
      </c>
      <c r="N769" s="199" t="s">
        <v>42</v>
      </c>
      <c r="O769" s="71"/>
      <c r="P769" s="200">
        <f>O769*H769</f>
        <v>0</v>
      </c>
      <c r="Q769" s="200">
        <v>0</v>
      </c>
      <c r="R769" s="200">
        <f>Q769*H769</f>
        <v>0</v>
      </c>
      <c r="S769" s="200">
        <v>4.5999999999999999E-2</v>
      </c>
      <c r="T769" s="201">
        <f>S769*H769</f>
        <v>11.626776</v>
      </c>
      <c r="U769" s="34"/>
      <c r="V769" s="34"/>
      <c r="W769" s="34"/>
      <c r="X769" s="34"/>
      <c r="Y769" s="34"/>
      <c r="Z769" s="34"/>
      <c r="AA769" s="34"/>
      <c r="AB769" s="34"/>
      <c r="AC769" s="34"/>
      <c r="AD769" s="34"/>
      <c r="AE769" s="34"/>
      <c r="AR769" s="202" t="s">
        <v>172</v>
      </c>
      <c r="AT769" s="202" t="s">
        <v>167</v>
      </c>
      <c r="AU769" s="202" t="s">
        <v>84</v>
      </c>
      <c r="AY769" s="17" t="s">
        <v>164</v>
      </c>
      <c r="BE769" s="203">
        <f>IF(N769="základní",J769,0)</f>
        <v>0</v>
      </c>
      <c r="BF769" s="203">
        <f>IF(N769="snížená",J769,0)</f>
        <v>0</v>
      </c>
      <c r="BG769" s="203">
        <f>IF(N769="zákl. přenesená",J769,0)</f>
        <v>0</v>
      </c>
      <c r="BH769" s="203">
        <f>IF(N769="sníž. přenesená",J769,0)</f>
        <v>0</v>
      </c>
      <c r="BI769" s="203">
        <f>IF(N769="nulová",J769,0)</f>
        <v>0</v>
      </c>
      <c r="BJ769" s="17" t="s">
        <v>84</v>
      </c>
      <c r="BK769" s="203">
        <f>ROUND(I769*H769,2)</f>
        <v>0</v>
      </c>
      <c r="BL769" s="17" t="s">
        <v>172</v>
      </c>
      <c r="BM769" s="202" t="s">
        <v>1022</v>
      </c>
    </row>
    <row r="770" spans="1:65" s="2" customFormat="1" ht="29.25">
      <c r="A770" s="34"/>
      <c r="B770" s="35"/>
      <c r="C770" s="36"/>
      <c r="D770" s="204" t="s">
        <v>174</v>
      </c>
      <c r="E770" s="36"/>
      <c r="F770" s="205" t="s">
        <v>1023</v>
      </c>
      <c r="G770" s="36"/>
      <c r="H770" s="36"/>
      <c r="I770" s="206"/>
      <c r="J770" s="36"/>
      <c r="K770" s="36"/>
      <c r="L770" s="39"/>
      <c r="M770" s="207"/>
      <c r="N770" s="208"/>
      <c r="O770" s="71"/>
      <c r="P770" s="71"/>
      <c r="Q770" s="71"/>
      <c r="R770" s="71"/>
      <c r="S770" s="71"/>
      <c r="T770" s="72"/>
      <c r="U770" s="34"/>
      <c r="V770" s="34"/>
      <c r="W770" s="34"/>
      <c r="X770" s="34"/>
      <c r="Y770" s="34"/>
      <c r="Z770" s="34"/>
      <c r="AA770" s="34"/>
      <c r="AB770" s="34"/>
      <c r="AC770" s="34"/>
      <c r="AD770" s="34"/>
      <c r="AE770" s="34"/>
      <c r="AT770" s="17" t="s">
        <v>174</v>
      </c>
      <c r="AU770" s="17" t="s">
        <v>84</v>
      </c>
    </row>
    <row r="771" spans="1:65" s="13" customFormat="1" ht="11.25">
      <c r="B771" s="209"/>
      <c r="C771" s="210"/>
      <c r="D771" s="204" t="s">
        <v>176</v>
      </c>
      <c r="E771" s="211" t="s">
        <v>1</v>
      </c>
      <c r="F771" s="212" t="s">
        <v>1024</v>
      </c>
      <c r="G771" s="210"/>
      <c r="H771" s="213">
        <v>252.756</v>
      </c>
      <c r="I771" s="214"/>
      <c r="J771" s="210"/>
      <c r="K771" s="210"/>
      <c r="L771" s="215"/>
      <c r="M771" s="216"/>
      <c r="N771" s="217"/>
      <c r="O771" s="217"/>
      <c r="P771" s="217"/>
      <c r="Q771" s="217"/>
      <c r="R771" s="217"/>
      <c r="S771" s="217"/>
      <c r="T771" s="218"/>
      <c r="AT771" s="219" t="s">
        <v>176</v>
      </c>
      <c r="AU771" s="219" t="s">
        <v>84</v>
      </c>
      <c r="AV771" s="13" t="s">
        <v>84</v>
      </c>
      <c r="AW771" s="13" t="s">
        <v>32</v>
      </c>
      <c r="AX771" s="13" t="s">
        <v>82</v>
      </c>
      <c r="AY771" s="219" t="s">
        <v>164</v>
      </c>
    </row>
    <row r="772" spans="1:65" s="12" customFormat="1" ht="22.9" customHeight="1">
      <c r="B772" s="175"/>
      <c r="C772" s="176"/>
      <c r="D772" s="177" t="s">
        <v>75</v>
      </c>
      <c r="E772" s="189" t="s">
        <v>1025</v>
      </c>
      <c r="F772" s="189" t="s">
        <v>1026</v>
      </c>
      <c r="G772" s="176"/>
      <c r="H772" s="176"/>
      <c r="I772" s="179"/>
      <c r="J772" s="190">
        <f>BK772</f>
        <v>0</v>
      </c>
      <c r="K772" s="176"/>
      <c r="L772" s="181"/>
      <c r="M772" s="182"/>
      <c r="N772" s="183"/>
      <c r="O772" s="183"/>
      <c r="P772" s="184">
        <f>SUM(P773:P782)</f>
        <v>0</v>
      </c>
      <c r="Q772" s="183"/>
      <c r="R772" s="184">
        <f>SUM(R773:R782)</f>
        <v>0</v>
      </c>
      <c r="S772" s="183"/>
      <c r="T772" s="185">
        <f>SUM(T773:T782)</f>
        <v>0</v>
      </c>
      <c r="AR772" s="186" t="s">
        <v>82</v>
      </c>
      <c r="AT772" s="187" t="s">
        <v>75</v>
      </c>
      <c r="AU772" s="187" t="s">
        <v>82</v>
      </c>
      <c r="AY772" s="186" t="s">
        <v>164</v>
      </c>
      <c r="BK772" s="188">
        <f>SUM(BK773:BK782)</f>
        <v>0</v>
      </c>
    </row>
    <row r="773" spans="1:65" s="2" customFormat="1" ht="24.2" customHeight="1">
      <c r="A773" s="34"/>
      <c r="B773" s="35"/>
      <c r="C773" s="191" t="s">
        <v>1027</v>
      </c>
      <c r="D773" s="191" t="s">
        <v>167</v>
      </c>
      <c r="E773" s="192" t="s">
        <v>1028</v>
      </c>
      <c r="F773" s="193" t="s">
        <v>1029</v>
      </c>
      <c r="G773" s="194" t="s">
        <v>207</v>
      </c>
      <c r="H773" s="195">
        <v>524.33199999999999</v>
      </c>
      <c r="I773" s="196"/>
      <c r="J773" s="197">
        <f>ROUND(I773*H773,2)</f>
        <v>0</v>
      </c>
      <c r="K773" s="193" t="s">
        <v>171</v>
      </c>
      <c r="L773" s="39"/>
      <c r="M773" s="198" t="s">
        <v>1</v>
      </c>
      <c r="N773" s="199" t="s">
        <v>42</v>
      </c>
      <c r="O773" s="71"/>
      <c r="P773" s="200">
        <f>O773*H773</f>
        <v>0</v>
      </c>
      <c r="Q773" s="200">
        <v>0</v>
      </c>
      <c r="R773" s="200">
        <f>Q773*H773</f>
        <v>0</v>
      </c>
      <c r="S773" s="200">
        <v>0</v>
      </c>
      <c r="T773" s="201">
        <f>S773*H773</f>
        <v>0</v>
      </c>
      <c r="U773" s="34"/>
      <c r="V773" s="34"/>
      <c r="W773" s="34"/>
      <c r="X773" s="34"/>
      <c r="Y773" s="34"/>
      <c r="Z773" s="34"/>
      <c r="AA773" s="34"/>
      <c r="AB773" s="34"/>
      <c r="AC773" s="34"/>
      <c r="AD773" s="34"/>
      <c r="AE773" s="34"/>
      <c r="AR773" s="202" t="s">
        <v>172</v>
      </c>
      <c r="AT773" s="202" t="s">
        <v>167</v>
      </c>
      <c r="AU773" s="202" t="s">
        <v>84</v>
      </c>
      <c r="AY773" s="17" t="s">
        <v>164</v>
      </c>
      <c r="BE773" s="203">
        <f>IF(N773="základní",J773,0)</f>
        <v>0</v>
      </c>
      <c r="BF773" s="203">
        <f>IF(N773="snížená",J773,0)</f>
        <v>0</v>
      </c>
      <c r="BG773" s="203">
        <f>IF(N773="zákl. přenesená",J773,0)</f>
        <v>0</v>
      </c>
      <c r="BH773" s="203">
        <f>IF(N773="sníž. přenesená",J773,0)</f>
        <v>0</v>
      </c>
      <c r="BI773" s="203">
        <f>IF(N773="nulová",J773,0)</f>
        <v>0</v>
      </c>
      <c r="BJ773" s="17" t="s">
        <v>84</v>
      </c>
      <c r="BK773" s="203">
        <f>ROUND(I773*H773,2)</f>
        <v>0</v>
      </c>
      <c r="BL773" s="17" t="s">
        <v>172</v>
      </c>
      <c r="BM773" s="202" t="s">
        <v>1030</v>
      </c>
    </row>
    <row r="774" spans="1:65" s="2" customFormat="1" ht="29.25">
      <c r="A774" s="34"/>
      <c r="B774" s="35"/>
      <c r="C774" s="36"/>
      <c r="D774" s="204" t="s">
        <v>174</v>
      </c>
      <c r="E774" s="36"/>
      <c r="F774" s="205" t="s">
        <v>1031</v>
      </c>
      <c r="G774" s="36"/>
      <c r="H774" s="36"/>
      <c r="I774" s="206"/>
      <c r="J774" s="36"/>
      <c r="K774" s="36"/>
      <c r="L774" s="39"/>
      <c r="M774" s="207"/>
      <c r="N774" s="208"/>
      <c r="O774" s="71"/>
      <c r="P774" s="71"/>
      <c r="Q774" s="71"/>
      <c r="R774" s="71"/>
      <c r="S774" s="71"/>
      <c r="T774" s="72"/>
      <c r="U774" s="34"/>
      <c r="V774" s="34"/>
      <c r="W774" s="34"/>
      <c r="X774" s="34"/>
      <c r="Y774" s="34"/>
      <c r="Z774" s="34"/>
      <c r="AA774" s="34"/>
      <c r="AB774" s="34"/>
      <c r="AC774" s="34"/>
      <c r="AD774" s="34"/>
      <c r="AE774" s="34"/>
      <c r="AT774" s="17" t="s">
        <v>174</v>
      </c>
      <c r="AU774" s="17" t="s">
        <v>84</v>
      </c>
    </row>
    <row r="775" spans="1:65" s="2" customFormat="1" ht="24.2" customHeight="1">
      <c r="A775" s="34"/>
      <c r="B775" s="35"/>
      <c r="C775" s="191" t="s">
        <v>1032</v>
      </c>
      <c r="D775" s="191" t="s">
        <v>167</v>
      </c>
      <c r="E775" s="192" t="s">
        <v>1033</v>
      </c>
      <c r="F775" s="193" t="s">
        <v>1034</v>
      </c>
      <c r="G775" s="194" t="s">
        <v>207</v>
      </c>
      <c r="H775" s="195">
        <v>524.33199999999999</v>
      </c>
      <c r="I775" s="196"/>
      <c r="J775" s="197">
        <f>ROUND(I775*H775,2)</f>
        <v>0</v>
      </c>
      <c r="K775" s="193" t="s">
        <v>171</v>
      </c>
      <c r="L775" s="39"/>
      <c r="M775" s="198" t="s">
        <v>1</v>
      </c>
      <c r="N775" s="199" t="s">
        <v>42</v>
      </c>
      <c r="O775" s="71"/>
      <c r="P775" s="200">
        <f>O775*H775</f>
        <v>0</v>
      </c>
      <c r="Q775" s="200">
        <v>0</v>
      </c>
      <c r="R775" s="200">
        <f>Q775*H775</f>
        <v>0</v>
      </c>
      <c r="S775" s="200">
        <v>0</v>
      </c>
      <c r="T775" s="201">
        <f>S775*H775</f>
        <v>0</v>
      </c>
      <c r="U775" s="34"/>
      <c r="V775" s="34"/>
      <c r="W775" s="34"/>
      <c r="X775" s="34"/>
      <c r="Y775" s="34"/>
      <c r="Z775" s="34"/>
      <c r="AA775" s="34"/>
      <c r="AB775" s="34"/>
      <c r="AC775" s="34"/>
      <c r="AD775" s="34"/>
      <c r="AE775" s="34"/>
      <c r="AR775" s="202" t="s">
        <v>172</v>
      </c>
      <c r="AT775" s="202" t="s">
        <v>167</v>
      </c>
      <c r="AU775" s="202" t="s">
        <v>84</v>
      </c>
      <c r="AY775" s="17" t="s">
        <v>164</v>
      </c>
      <c r="BE775" s="203">
        <f>IF(N775="základní",J775,0)</f>
        <v>0</v>
      </c>
      <c r="BF775" s="203">
        <f>IF(N775="snížená",J775,0)</f>
        <v>0</v>
      </c>
      <c r="BG775" s="203">
        <f>IF(N775="zákl. přenesená",J775,0)</f>
        <v>0</v>
      </c>
      <c r="BH775" s="203">
        <f>IF(N775="sníž. přenesená",J775,0)</f>
        <v>0</v>
      </c>
      <c r="BI775" s="203">
        <f>IF(N775="nulová",J775,0)</f>
        <v>0</v>
      </c>
      <c r="BJ775" s="17" t="s">
        <v>84</v>
      </c>
      <c r="BK775" s="203">
        <f>ROUND(I775*H775,2)</f>
        <v>0</v>
      </c>
      <c r="BL775" s="17" t="s">
        <v>172</v>
      </c>
      <c r="BM775" s="202" t="s">
        <v>1035</v>
      </c>
    </row>
    <row r="776" spans="1:65" s="2" customFormat="1" ht="19.5">
      <c r="A776" s="34"/>
      <c r="B776" s="35"/>
      <c r="C776" s="36"/>
      <c r="D776" s="204" t="s">
        <v>174</v>
      </c>
      <c r="E776" s="36"/>
      <c r="F776" s="205" t="s">
        <v>1036</v>
      </c>
      <c r="G776" s="36"/>
      <c r="H776" s="36"/>
      <c r="I776" s="206"/>
      <c r="J776" s="36"/>
      <c r="K776" s="36"/>
      <c r="L776" s="39"/>
      <c r="M776" s="207"/>
      <c r="N776" s="208"/>
      <c r="O776" s="71"/>
      <c r="P776" s="71"/>
      <c r="Q776" s="71"/>
      <c r="R776" s="71"/>
      <c r="S776" s="71"/>
      <c r="T776" s="72"/>
      <c r="U776" s="34"/>
      <c r="V776" s="34"/>
      <c r="W776" s="34"/>
      <c r="X776" s="34"/>
      <c r="Y776" s="34"/>
      <c r="Z776" s="34"/>
      <c r="AA776" s="34"/>
      <c r="AB776" s="34"/>
      <c r="AC776" s="34"/>
      <c r="AD776" s="34"/>
      <c r="AE776" s="34"/>
      <c r="AT776" s="17" t="s">
        <v>174</v>
      </c>
      <c r="AU776" s="17" t="s">
        <v>84</v>
      </c>
    </row>
    <row r="777" spans="1:65" s="2" customFormat="1" ht="24.2" customHeight="1">
      <c r="A777" s="34"/>
      <c r="B777" s="35"/>
      <c r="C777" s="191" t="s">
        <v>1037</v>
      </c>
      <c r="D777" s="191" t="s">
        <v>167</v>
      </c>
      <c r="E777" s="192" t="s">
        <v>1038</v>
      </c>
      <c r="F777" s="193" t="s">
        <v>1039</v>
      </c>
      <c r="G777" s="194" t="s">
        <v>207</v>
      </c>
      <c r="H777" s="195">
        <v>24119.272000000001</v>
      </c>
      <c r="I777" s="196"/>
      <c r="J777" s="197">
        <f>ROUND(I777*H777,2)</f>
        <v>0</v>
      </c>
      <c r="K777" s="193" t="s">
        <v>171</v>
      </c>
      <c r="L777" s="39"/>
      <c r="M777" s="198" t="s">
        <v>1</v>
      </c>
      <c r="N777" s="199" t="s">
        <v>42</v>
      </c>
      <c r="O777" s="71"/>
      <c r="P777" s="200">
        <f>O777*H777</f>
        <v>0</v>
      </c>
      <c r="Q777" s="200">
        <v>0</v>
      </c>
      <c r="R777" s="200">
        <f>Q777*H777</f>
        <v>0</v>
      </c>
      <c r="S777" s="200">
        <v>0</v>
      </c>
      <c r="T777" s="201">
        <f>S777*H777</f>
        <v>0</v>
      </c>
      <c r="U777" s="34"/>
      <c r="V777" s="34"/>
      <c r="W777" s="34"/>
      <c r="X777" s="34"/>
      <c r="Y777" s="34"/>
      <c r="Z777" s="34"/>
      <c r="AA777" s="34"/>
      <c r="AB777" s="34"/>
      <c r="AC777" s="34"/>
      <c r="AD777" s="34"/>
      <c r="AE777" s="34"/>
      <c r="AR777" s="202" t="s">
        <v>172</v>
      </c>
      <c r="AT777" s="202" t="s">
        <v>167</v>
      </c>
      <c r="AU777" s="202" t="s">
        <v>84</v>
      </c>
      <c r="AY777" s="17" t="s">
        <v>164</v>
      </c>
      <c r="BE777" s="203">
        <f>IF(N777="základní",J777,0)</f>
        <v>0</v>
      </c>
      <c r="BF777" s="203">
        <f>IF(N777="snížená",J777,0)</f>
        <v>0</v>
      </c>
      <c r="BG777" s="203">
        <f>IF(N777="zákl. přenesená",J777,0)</f>
        <v>0</v>
      </c>
      <c r="BH777" s="203">
        <f>IF(N777="sníž. přenesená",J777,0)</f>
        <v>0</v>
      </c>
      <c r="BI777" s="203">
        <f>IF(N777="nulová",J777,0)</f>
        <v>0</v>
      </c>
      <c r="BJ777" s="17" t="s">
        <v>84</v>
      </c>
      <c r="BK777" s="203">
        <f>ROUND(I777*H777,2)</f>
        <v>0</v>
      </c>
      <c r="BL777" s="17" t="s">
        <v>172</v>
      </c>
      <c r="BM777" s="202" t="s">
        <v>1040</v>
      </c>
    </row>
    <row r="778" spans="1:65" s="2" customFormat="1" ht="29.25">
      <c r="A778" s="34"/>
      <c r="B778" s="35"/>
      <c r="C778" s="36"/>
      <c r="D778" s="204" t="s">
        <v>174</v>
      </c>
      <c r="E778" s="36"/>
      <c r="F778" s="205" t="s">
        <v>1041</v>
      </c>
      <c r="G778" s="36"/>
      <c r="H778" s="36"/>
      <c r="I778" s="206"/>
      <c r="J778" s="36"/>
      <c r="K778" s="36"/>
      <c r="L778" s="39"/>
      <c r="M778" s="207"/>
      <c r="N778" s="208"/>
      <c r="O778" s="71"/>
      <c r="P778" s="71"/>
      <c r="Q778" s="71"/>
      <c r="R778" s="71"/>
      <c r="S778" s="71"/>
      <c r="T778" s="72"/>
      <c r="U778" s="34"/>
      <c r="V778" s="34"/>
      <c r="W778" s="34"/>
      <c r="X778" s="34"/>
      <c r="Y778" s="34"/>
      <c r="Z778" s="34"/>
      <c r="AA778" s="34"/>
      <c r="AB778" s="34"/>
      <c r="AC778" s="34"/>
      <c r="AD778" s="34"/>
      <c r="AE778" s="34"/>
      <c r="AT778" s="17" t="s">
        <v>174</v>
      </c>
      <c r="AU778" s="17" t="s">
        <v>84</v>
      </c>
    </row>
    <row r="779" spans="1:65" s="13" customFormat="1" ht="11.25">
      <c r="B779" s="209"/>
      <c r="C779" s="210"/>
      <c r="D779" s="204" t="s">
        <v>176</v>
      </c>
      <c r="E779" s="211" t="s">
        <v>1</v>
      </c>
      <c r="F779" s="212" t="s">
        <v>1042</v>
      </c>
      <c r="G779" s="210"/>
      <c r="H779" s="213">
        <v>24119.272000000001</v>
      </c>
      <c r="I779" s="214"/>
      <c r="J779" s="210"/>
      <c r="K779" s="210"/>
      <c r="L779" s="215"/>
      <c r="M779" s="216"/>
      <c r="N779" s="217"/>
      <c r="O779" s="217"/>
      <c r="P779" s="217"/>
      <c r="Q779" s="217"/>
      <c r="R779" s="217"/>
      <c r="S779" s="217"/>
      <c r="T779" s="218"/>
      <c r="AT779" s="219" t="s">
        <v>176</v>
      </c>
      <c r="AU779" s="219" t="s">
        <v>84</v>
      </c>
      <c r="AV779" s="13" t="s">
        <v>84</v>
      </c>
      <c r="AW779" s="13" t="s">
        <v>32</v>
      </c>
      <c r="AX779" s="13" t="s">
        <v>82</v>
      </c>
      <c r="AY779" s="219" t="s">
        <v>164</v>
      </c>
    </row>
    <row r="780" spans="1:65" s="2" customFormat="1" ht="24.2" customHeight="1">
      <c r="A780" s="34"/>
      <c r="B780" s="35"/>
      <c r="C780" s="191" t="s">
        <v>1043</v>
      </c>
      <c r="D780" s="191" t="s">
        <v>167</v>
      </c>
      <c r="E780" s="192" t="s">
        <v>1044</v>
      </c>
      <c r="F780" s="193" t="s">
        <v>1045</v>
      </c>
      <c r="G780" s="194" t="s">
        <v>207</v>
      </c>
      <c r="H780" s="195">
        <v>524.33199999999999</v>
      </c>
      <c r="I780" s="196"/>
      <c r="J780" s="197">
        <f>ROUND(I780*H780,2)</f>
        <v>0</v>
      </c>
      <c r="K780" s="193" t="s">
        <v>171</v>
      </c>
      <c r="L780" s="39"/>
      <c r="M780" s="198" t="s">
        <v>1</v>
      </c>
      <c r="N780" s="199" t="s">
        <v>42</v>
      </c>
      <c r="O780" s="71"/>
      <c r="P780" s="200">
        <f>O780*H780</f>
        <v>0</v>
      </c>
      <c r="Q780" s="200">
        <v>0</v>
      </c>
      <c r="R780" s="200">
        <f>Q780*H780</f>
        <v>0</v>
      </c>
      <c r="S780" s="200">
        <v>0</v>
      </c>
      <c r="T780" s="201">
        <f>S780*H780</f>
        <v>0</v>
      </c>
      <c r="U780" s="34"/>
      <c r="V780" s="34"/>
      <c r="W780" s="34"/>
      <c r="X780" s="34"/>
      <c r="Y780" s="34"/>
      <c r="Z780" s="34"/>
      <c r="AA780" s="34"/>
      <c r="AB780" s="34"/>
      <c r="AC780" s="34"/>
      <c r="AD780" s="34"/>
      <c r="AE780" s="34"/>
      <c r="AR780" s="202" t="s">
        <v>172</v>
      </c>
      <c r="AT780" s="202" t="s">
        <v>167</v>
      </c>
      <c r="AU780" s="202" t="s">
        <v>84</v>
      </c>
      <c r="AY780" s="17" t="s">
        <v>164</v>
      </c>
      <c r="BE780" s="203">
        <f>IF(N780="základní",J780,0)</f>
        <v>0</v>
      </c>
      <c r="BF780" s="203">
        <f>IF(N780="snížená",J780,0)</f>
        <v>0</v>
      </c>
      <c r="BG780" s="203">
        <f>IF(N780="zákl. přenesená",J780,0)</f>
        <v>0</v>
      </c>
      <c r="BH780" s="203">
        <f>IF(N780="sníž. přenesená",J780,0)</f>
        <v>0</v>
      </c>
      <c r="BI780" s="203">
        <f>IF(N780="nulová",J780,0)</f>
        <v>0</v>
      </c>
      <c r="BJ780" s="17" t="s">
        <v>84</v>
      </c>
      <c r="BK780" s="203">
        <f>ROUND(I780*H780,2)</f>
        <v>0</v>
      </c>
      <c r="BL780" s="17" t="s">
        <v>172</v>
      </c>
      <c r="BM780" s="202" t="s">
        <v>1046</v>
      </c>
    </row>
    <row r="781" spans="1:65" s="2" customFormat="1" ht="29.25">
      <c r="A781" s="34"/>
      <c r="B781" s="35"/>
      <c r="C781" s="36"/>
      <c r="D781" s="204" t="s">
        <v>174</v>
      </c>
      <c r="E781" s="36"/>
      <c r="F781" s="205" t="s">
        <v>1047</v>
      </c>
      <c r="G781" s="36"/>
      <c r="H781" s="36"/>
      <c r="I781" s="206"/>
      <c r="J781" s="36"/>
      <c r="K781" s="36"/>
      <c r="L781" s="39"/>
      <c r="M781" s="207"/>
      <c r="N781" s="208"/>
      <c r="O781" s="71"/>
      <c r="P781" s="71"/>
      <c r="Q781" s="71"/>
      <c r="R781" s="71"/>
      <c r="S781" s="71"/>
      <c r="T781" s="72"/>
      <c r="U781" s="34"/>
      <c r="V781" s="34"/>
      <c r="W781" s="34"/>
      <c r="X781" s="34"/>
      <c r="Y781" s="34"/>
      <c r="Z781" s="34"/>
      <c r="AA781" s="34"/>
      <c r="AB781" s="34"/>
      <c r="AC781" s="34"/>
      <c r="AD781" s="34"/>
      <c r="AE781" s="34"/>
      <c r="AT781" s="17" t="s">
        <v>174</v>
      </c>
      <c r="AU781" s="17" t="s">
        <v>84</v>
      </c>
    </row>
    <row r="782" spans="1:65" s="13" customFormat="1" ht="11.25">
      <c r="B782" s="209"/>
      <c r="C782" s="210"/>
      <c r="D782" s="204" t="s">
        <v>176</v>
      </c>
      <c r="E782" s="211" t="s">
        <v>1</v>
      </c>
      <c r="F782" s="212" t="s">
        <v>1048</v>
      </c>
      <c r="G782" s="210"/>
      <c r="H782" s="213">
        <v>524.33199999999999</v>
      </c>
      <c r="I782" s="214"/>
      <c r="J782" s="210"/>
      <c r="K782" s="210"/>
      <c r="L782" s="215"/>
      <c r="M782" s="216"/>
      <c r="N782" s="217"/>
      <c r="O782" s="217"/>
      <c r="P782" s="217"/>
      <c r="Q782" s="217"/>
      <c r="R782" s="217"/>
      <c r="S782" s="217"/>
      <c r="T782" s="218"/>
      <c r="AT782" s="219" t="s">
        <v>176</v>
      </c>
      <c r="AU782" s="219" t="s">
        <v>84</v>
      </c>
      <c r="AV782" s="13" t="s">
        <v>84</v>
      </c>
      <c r="AW782" s="13" t="s">
        <v>32</v>
      </c>
      <c r="AX782" s="13" t="s">
        <v>82</v>
      </c>
      <c r="AY782" s="219" t="s">
        <v>164</v>
      </c>
    </row>
    <row r="783" spans="1:65" s="12" customFormat="1" ht="22.9" customHeight="1">
      <c r="B783" s="175"/>
      <c r="C783" s="176"/>
      <c r="D783" s="177" t="s">
        <v>75</v>
      </c>
      <c r="E783" s="189" t="s">
        <v>1049</v>
      </c>
      <c r="F783" s="189" t="s">
        <v>1050</v>
      </c>
      <c r="G783" s="176"/>
      <c r="H783" s="176"/>
      <c r="I783" s="179"/>
      <c r="J783" s="190">
        <f>BK783</f>
        <v>0</v>
      </c>
      <c r="K783" s="176"/>
      <c r="L783" s="181"/>
      <c r="M783" s="182"/>
      <c r="N783" s="183"/>
      <c r="O783" s="183"/>
      <c r="P783" s="184">
        <f>SUM(P784:P785)</f>
        <v>0</v>
      </c>
      <c r="Q783" s="183"/>
      <c r="R783" s="184">
        <f>SUM(R784:R785)</f>
        <v>0</v>
      </c>
      <c r="S783" s="183"/>
      <c r="T783" s="185">
        <f>SUM(T784:T785)</f>
        <v>0</v>
      </c>
      <c r="AR783" s="186" t="s">
        <v>82</v>
      </c>
      <c r="AT783" s="187" t="s">
        <v>75</v>
      </c>
      <c r="AU783" s="187" t="s">
        <v>82</v>
      </c>
      <c r="AY783" s="186" t="s">
        <v>164</v>
      </c>
      <c r="BK783" s="188">
        <f>SUM(BK784:BK785)</f>
        <v>0</v>
      </c>
    </row>
    <row r="784" spans="1:65" s="2" customFormat="1" ht="14.45" customHeight="1">
      <c r="A784" s="34"/>
      <c r="B784" s="35"/>
      <c r="C784" s="191" t="s">
        <v>1051</v>
      </c>
      <c r="D784" s="191" t="s">
        <v>167</v>
      </c>
      <c r="E784" s="192" t="s">
        <v>1052</v>
      </c>
      <c r="F784" s="193" t="s">
        <v>1053</v>
      </c>
      <c r="G784" s="194" t="s">
        <v>207</v>
      </c>
      <c r="H784" s="195">
        <v>336.18099999999998</v>
      </c>
      <c r="I784" s="196"/>
      <c r="J784" s="197">
        <f>ROUND(I784*H784,2)</f>
        <v>0</v>
      </c>
      <c r="K784" s="193" t="s">
        <v>171</v>
      </c>
      <c r="L784" s="39"/>
      <c r="M784" s="198" t="s">
        <v>1</v>
      </c>
      <c r="N784" s="199" t="s">
        <v>42</v>
      </c>
      <c r="O784" s="71"/>
      <c r="P784" s="200">
        <f>O784*H784</f>
        <v>0</v>
      </c>
      <c r="Q784" s="200">
        <v>0</v>
      </c>
      <c r="R784" s="200">
        <f>Q784*H784</f>
        <v>0</v>
      </c>
      <c r="S784" s="200">
        <v>0</v>
      </c>
      <c r="T784" s="201">
        <f>S784*H784</f>
        <v>0</v>
      </c>
      <c r="U784" s="34"/>
      <c r="V784" s="34"/>
      <c r="W784" s="34"/>
      <c r="X784" s="34"/>
      <c r="Y784" s="34"/>
      <c r="Z784" s="34"/>
      <c r="AA784" s="34"/>
      <c r="AB784" s="34"/>
      <c r="AC784" s="34"/>
      <c r="AD784" s="34"/>
      <c r="AE784" s="34"/>
      <c r="AR784" s="202" t="s">
        <v>172</v>
      </c>
      <c r="AT784" s="202" t="s">
        <v>167</v>
      </c>
      <c r="AU784" s="202" t="s">
        <v>84</v>
      </c>
      <c r="AY784" s="17" t="s">
        <v>164</v>
      </c>
      <c r="BE784" s="203">
        <f>IF(N784="základní",J784,0)</f>
        <v>0</v>
      </c>
      <c r="BF784" s="203">
        <f>IF(N784="snížená",J784,0)</f>
        <v>0</v>
      </c>
      <c r="BG784" s="203">
        <f>IF(N784="zákl. přenesená",J784,0)</f>
        <v>0</v>
      </c>
      <c r="BH784" s="203">
        <f>IF(N784="sníž. přenesená",J784,0)</f>
        <v>0</v>
      </c>
      <c r="BI784" s="203">
        <f>IF(N784="nulová",J784,0)</f>
        <v>0</v>
      </c>
      <c r="BJ784" s="17" t="s">
        <v>84</v>
      </c>
      <c r="BK784" s="203">
        <f>ROUND(I784*H784,2)</f>
        <v>0</v>
      </c>
      <c r="BL784" s="17" t="s">
        <v>172</v>
      </c>
      <c r="BM784" s="202" t="s">
        <v>1054</v>
      </c>
    </row>
    <row r="785" spans="1:65" s="2" customFormat="1" ht="39">
      <c r="A785" s="34"/>
      <c r="B785" s="35"/>
      <c r="C785" s="36"/>
      <c r="D785" s="204" t="s">
        <v>174</v>
      </c>
      <c r="E785" s="36"/>
      <c r="F785" s="205" t="s">
        <v>1055</v>
      </c>
      <c r="G785" s="36"/>
      <c r="H785" s="36"/>
      <c r="I785" s="206"/>
      <c r="J785" s="36"/>
      <c r="K785" s="36"/>
      <c r="L785" s="39"/>
      <c r="M785" s="207"/>
      <c r="N785" s="208"/>
      <c r="O785" s="71"/>
      <c r="P785" s="71"/>
      <c r="Q785" s="71"/>
      <c r="R785" s="71"/>
      <c r="S785" s="71"/>
      <c r="T785" s="72"/>
      <c r="U785" s="34"/>
      <c r="V785" s="34"/>
      <c r="W785" s="34"/>
      <c r="X785" s="34"/>
      <c r="Y785" s="34"/>
      <c r="Z785" s="34"/>
      <c r="AA785" s="34"/>
      <c r="AB785" s="34"/>
      <c r="AC785" s="34"/>
      <c r="AD785" s="34"/>
      <c r="AE785" s="34"/>
      <c r="AT785" s="17" t="s">
        <v>174</v>
      </c>
      <c r="AU785" s="17" t="s">
        <v>84</v>
      </c>
    </row>
    <row r="786" spans="1:65" s="12" customFormat="1" ht="25.9" customHeight="1">
      <c r="B786" s="175"/>
      <c r="C786" s="176"/>
      <c r="D786" s="177" t="s">
        <v>75</v>
      </c>
      <c r="E786" s="178" t="s">
        <v>1056</v>
      </c>
      <c r="F786" s="178" t="s">
        <v>1057</v>
      </c>
      <c r="G786" s="176"/>
      <c r="H786" s="176"/>
      <c r="I786" s="179"/>
      <c r="J786" s="180">
        <f>BK786</f>
        <v>0</v>
      </c>
      <c r="K786" s="176"/>
      <c r="L786" s="181"/>
      <c r="M786" s="182"/>
      <c r="N786" s="183"/>
      <c r="O786" s="183"/>
      <c r="P786" s="184">
        <f>P787+P820+P872+P951+P1021+P1086+P1142+P1151+P1157+P1512+P1521+P1540+P1587+P1663+P1695+P1772+P1808+P1959+P2100+P2175+P2185</f>
        <v>0</v>
      </c>
      <c r="Q786" s="183"/>
      <c r="R786" s="184">
        <f>R787+R820+R872+R951+R1021+R1086+R1142+R1151+R1157+R1512+R1521+R1540+R1587+R1663+R1695+R1772+R1808+R1959+R2100+R2175+R2185</f>
        <v>19.268184430000002</v>
      </c>
      <c r="S786" s="183"/>
      <c r="T786" s="185">
        <f>T787+T820+T872+T951+T1021+T1086+T1142+T1151+T1157+T1512+T1521+T1540+T1587+T1663+T1695+T1772+T1808+T1959+T2100+T2175+T2185</f>
        <v>11.044188999999999</v>
      </c>
      <c r="AR786" s="186" t="s">
        <v>84</v>
      </c>
      <c r="AT786" s="187" t="s">
        <v>75</v>
      </c>
      <c r="AU786" s="187" t="s">
        <v>76</v>
      </c>
      <c r="AY786" s="186" t="s">
        <v>164</v>
      </c>
      <c r="BK786" s="188">
        <f>BK787+BK820+BK872+BK951+BK1021+BK1086+BK1142+BK1151+BK1157+BK1512+BK1521+BK1540+BK1587+BK1663+BK1695+BK1772+BK1808+BK1959+BK2100+BK2175+BK2185</f>
        <v>0</v>
      </c>
    </row>
    <row r="787" spans="1:65" s="12" customFormat="1" ht="22.9" customHeight="1">
      <c r="B787" s="175"/>
      <c r="C787" s="176"/>
      <c r="D787" s="177" t="s">
        <v>75</v>
      </c>
      <c r="E787" s="189" t="s">
        <v>1058</v>
      </c>
      <c r="F787" s="189" t="s">
        <v>1059</v>
      </c>
      <c r="G787" s="176"/>
      <c r="H787" s="176"/>
      <c r="I787" s="179"/>
      <c r="J787" s="190">
        <f>BK787</f>
        <v>0</v>
      </c>
      <c r="K787" s="176"/>
      <c r="L787" s="181"/>
      <c r="M787" s="182"/>
      <c r="N787" s="183"/>
      <c r="O787" s="183"/>
      <c r="P787" s="184">
        <f>SUM(P788:P819)</f>
        <v>0</v>
      </c>
      <c r="Q787" s="183"/>
      <c r="R787" s="184">
        <f>SUM(R788:R819)</f>
        <v>1.7452868000000001</v>
      </c>
      <c r="S787" s="183"/>
      <c r="T787" s="185">
        <f>SUM(T788:T819)</f>
        <v>0</v>
      </c>
      <c r="AR787" s="186" t="s">
        <v>84</v>
      </c>
      <c r="AT787" s="187" t="s">
        <v>75</v>
      </c>
      <c r="AU787" s="187" t="s">
        <v>82</v>
      </c>
      <c r="AY787" s="186" t="s">
        <v>164</v>
      </c>
      <c r="BK787" s="188">
        <f>SUM(BK788:BK819)</f>
        <v>0</v>
      </c>
    </row>
    <row r="788" spans="1:65" s="2" customFormat="1" ht="24.2" customHeight="1">
      <c r="A788" s="34"/>
      <c r="B788" s="35"/>
      <c r="C788" s="191" t="s">
        <v>1060</v>
      </c>
      <c r="D788" s="191" t="s">
        <v>167</v>
      </c>
      <c r="E788" s="192" t="s">
        <v>1061</v>
      </c>
      <c r="F788" s="193" t="s">
        <v>1062</v>
      </c>
      <c r="G788" s="194" t="s">
        <v>258</v>
      </c>
      <c r="H788" s="195">
        <v>100.601</v>
      </c>
      <c r="I788" s="196"/>
      <c r="J788" s="197">
        <f>ROUND(I788*H788,2)</f>
        <v>0</v>
      </c>
      <c r="K788" s="193" t="s">
        <v>171</v>
      </c>
      <c r="L788" s="39"/>
      <c r="M788" s="198" t="s">
        <v>1</v>
      </c>
      <c r="N788" s="199" t="s">
        <v>42</v>
      </c>
      <c r="O788" s="71"/>
      <c r="P788" s="200">
        <f>O788*H788</f>
        <v>0</v>
      </c>
      <c r="Q788" s="200">
        <v>0</v>
      </c>
      <c r="R788" s="200">
        <f>Q788*H788</f>
        <v>0</v>
      </c>
      <c r="S788" s="200">
        <v>0</v>
      </c>
      <c r="T788" s="201">
        <f>S788*H788</f>
        <v>0</v>
      </c>
      <c r="U788" s="34"/>
      <c r="V788" s="34"/>
      <c r="W788" s="34"/>
      <c r="X788" s="34"/>
      <c r="Y788" s="34"/>
      <c r="Z788" s="34"/>
      <c r="AA788" s="34"/>
      <c r="AB788" s="34"/>
      <c r="AC788" s="34"/>
      <c r="AD788" s="34"/>
      <c r="AE788" s="34"/>
      <c r="AR788" s="202" t="s">
        <v>865</v>
      </c>
      <c r="AT788" s="202" t="s">
        <v>167</v>
      </c>
      <c r="AU788" s="202" t="s">
        <v>84</v>
      </c>
      <c r="AY788" s="17" t="s">
        <v>164</v>
      </c>
      <c r="BE788" s="203">
        <f>IF(N788="základní",J788,0)</f>
        <v>0</v>
      </c>
      <c r="BF788" s="203">
        <f>IF(N788="snížená",J788,0)</f>
        <v>0</v>
      </c>
      <c r="BG788" s="203">
        <f>IF(N788="zákl. přenesená",J788,0)</f>
        <v>0</v>
      </c>
      <c r="BH788" s="203">
        <f>IF(N788="sníž. přenesená",J788,0)</f>
        <v>0</v>
      </c>
      <c r="BI788" s="203">
        <f>IF(N788="nulová",J788,0)</f>
        <v>0</v>
      </c>
      <c r="BJ788" s="17" t="s">
        <v>84</v>
      </c>
      <c r="BK788" s="203">
        <f>ROUND(I788*H788,2)</f>
        <v>0</v>
      </c>
      <c r="BL788" s="17" t="s">
        <v>865</v>
      </c>
      <c r="BM788" s="202" t="s">
        <v>1063</v>
      </c>
    </row>
    <row r="789" spans="1:65" s="2" customFormat="1" ht="19.5">
      <c r="A789" s="34"/>
      <c r="B789" s="35"/>
      <c r="C789" s="36"/>
      <c r="D789" s="204" t="s">
        <v>174</v>
      </c>
      <c r="E789" s="36"/>
      <c r="F789" s="205" t="s">
        <v>1064</v>
      </c>
      <c r="G789" s="36"/>
      <c r="H789" s="36"/>
      <c r="I789" s="206"/>
      <c r="J789" s="36"/>
      <c r="K789" s="36"/>
      <c r="L789" s="39"/>
      <c r="M789" s="207"/>
      <c r="N789" s="208"/>
      <c r="O789" s="71"/>
      <c r="P789" s="71"/>
      <c r="Q789" s="71"/>
      <c r="R789" s="71"/>
      <c r="S789" s="71"/>
      <c r="T789" s="72"/>
      <c r="U789" s="34"/>
      <c r="V789" s="34"/>
      <c r="W789" s="34"/>
      <c r="X789" s="34"/>
      <c r="Y789" s="34"/>
      <c r="Z789" s="34"/>
      <c r="AA789" s="34"/>
      <c r="AB789" s="34"/>
      <c r="AC789" s="34"/>
      <c r="AD789" s="34"/>
      <c r="AE789" s="34"/>
      <c r="AT789" s="17" t="s">
        <v>174</v>
      </c>
      <c r="AU789" s="17" t="s">
        <v>84</v>
      </c>
    </row>
    <row r="790" spans="1:65" s="13" customFormat="1" ht="11.25">
      <c r="B790" s="209"/>
      <c r="C790" s="210"/>
      <c r="D790" s="204" t="s">
        <v>176</v>
      </c>
      <c r="E790" s="211" t="s">
        <v>1</v>
      </c>
      <c r="F790" s="212" t="s">
        <v>1065</v>
      </c>
      <c r="G790" s="210"/>
      <c r="H790" s="213">
        <v>100.601</v>
      </c>
      <c r="I790" s="214"/>
      <c r="J790" s="210"/>
      <c r="K790" s="210"/>
      <c r="L790" s="215"/>
      <c r="M790" s="216"/>
      <c r="N790" s="217"/>
      <c r="O790" s="217"/>
      <c r="P790" s="217"/>
      <c r="Q790" s="217"/>
      <c r="R790" s="217"/>
      <c r="S790" s="217"/>
      <c r="T790" s="218"/>
      <c r="AT790" s="219" t="s">
        <v>176</v>
      </c>
      <c r="AU790" s="219" t="s">
        <v>84</v>
      </c>
      <c r="AV790" s="13" t="s">
        <v>84</v>
      </c>
      <c r="AW790" s="13" t="s">
        <v>32</v>
      </c>
      <c r="AX790" s="13" t="s">
        <v>82</v>
      </c>
      <c r="AY790" s="219" t="s">
        <v>164</v>
      </c>
    </row>
    <row r="791" spans="1:65" s="2" customFormat="1" ht="14.45" customHeight="1">
      <c r="A791" s="34"/>
      <c r="B791" s="35"/>
      <c r="C791" s="231" t="s">
        <v>1066</v>
      </c>
      <c r="D791" s="231" t="s">
        <v>218</v>
      </c>
      <c r="E791" s="232" t="s">
        <v>1067</v>
      </c>
      <c r="F791" s="233" t="s">
        <v>1068</v>
      </c>
      <c r="G791" s="234" t="s">
        <v>207</v>
      </c>
      <c r="H791" s="235">
        <v>0.03</v>
      </c>
      <c r="I791" s="236"/>
      <c r="J791" s="237">
        <f>ROUND(I791*H791,2)</f>
        <v>0</v>
      </c>
      <c r="K791" s="233" t="s">
        <v>171</v>
      </c>
      <c r="L791" s="238"/>
      <c r="M791" s="239" t="s">
        <v>1</v>
      </c>
      <c r="N791" s="240" t="s">
        <v>42</v>
      </c>
      <c r="O791" s="71"/>
      <c r="P791" s="200">
        <f>O791*H791</f>
        <v>0</v>
      </c>
      <c r="Q791" s="200">
        <v>1</v>
      </c>
      <c r="R791" s="200">
        <f>Q791*H791</f>
        <v>0.03</v>
      </c>
      <c r="S791" s="200">
        <v>0</v>
      </c>
      <c r="T791" s="201">
        <f>S791*H791</f>
        <v>0</v>
      </c>
      <c r="U791" s="34"/>
      <c r="V791" s="34"/>
      <c r="W791" s="34"/>
      <c r="X791" s="34"/>
      <c r="Y791" s="34"/>
      <c r="Z791" s="34"/>
      <c r="AA791" s="34"/>
      <c r="AB791" s="34"/>
      <c r="AC791" s="34"/>
      <c r="AD791" s="34"/>
      <c r="AE791" s="34"/>
      <c r="AR791" s="202" t="s">
        <v>1069</v>
      </c>
      <c r="AT791" s="202" t="s">
        <v>218</v>
      </c>
      <c r="AU791" s="202" t="s">
        <v>84</v>
      </c>
      <c r="AY791" s="17" t="s">
        <v>164</v>
      </c>
      <c r="BE791" s="203">
        <f>IF(N791="základní",J791,0)</f>
        <v>0</v>
      </c>
      <c r="BF791" s="203">
        <f>IF(N791="snížená",J791,0)</f>
        <v>0</v>
      </c>
      <c r="BG791" s="203">
        <f>IF(N791="zákl. přenesená",J791,0)</f>
        <v>0</v>
      </c>
      <c r="BH791" s="203">
        <f>IF(N791="sníž. přenesená",J791,0)</f>
        <v>0</v>
      </c>
      <c r="BI791" s="203">
        <f>IF(N791="nulová",J791,0)</f>
        <v>0</v>
      </c>
      <c r="BJ791" s="17" t="s">
        <v>84</v>
      </c>
      <c r="BK791" s="203">
        <f>ROUND(I791*H791,2)</f>
        <v>0</v>
      </c>
      <c r="BL791" s="17" t="s">
        <v>865</v>
      </c>
      <c r="BM791" s="202" t="s">
        <v>1070</v>
      </c>
    </row>
    <row r="792" spans="1:65" s="2" customFormat="1" ht="11.25">
      <c r="A792" s="34"/>
      <c r="B792" s="35"/>
      <c r="C792" s="36"/>
      <c r="D792" s="204" t="s">
        <v>174</v>
      </c>
      <c r="E792" s="36"/>
      <c r="F792" s="205" t="s">
        <v>1068</v>
      </c>
      <c r="G792" s="36"/>
      <c r="H792" s="36"/>
      <c r="I792" s="206"/>
      <c r="J792" s="36"/>
      <c r="K792" s="36"/>
      <c r="L792" s="39"/>
      <c r="M792" s="207"/>
      <c r="N792" s="208"/>
      <c r="O792" s="71"/>
      <c r="P792" s="71"/>
      <c r="Q792" s="71"/>
      <c r="R792" s="71"/>
      <c r="S792" s="71"/>
      <c r="T792" s="72"/>
      <c r="U792" s="34"/>
      <c r="V792" s="34"/>
      <c r="W792" s="34"/>
      <c r="X792" s="34"/>
      <c r="Y792" s="34"/>
      <c r="Z792" s="34"/>
      <c r="AA792" s="34"/>
      <c r="AB792" s="34"/>
      <c r="AC792" s="34"/>
      <c r="AD792" s="34"/>
      <c r="AE792" s="34"/>
      <c r="AT792" s="17" t="s">
        <v>174</v>
      </c>
      <c r="AU792" s="17" t="s">
        <v>84</v>
      </c>
    </row>
    <row r="793" spans="1:65" s="13" customFormat="1" ht="11.25">
      <c r="B793" s="209"/>
      <c r="C793" s="210"/>
      <c r="D793" s="204" t="s">
        <v>176</v>
      </c>
      <c r="E793" s="210"/>
      <c r="F793" s="212" t="s">
        <v>1071</v>
      </c>
      <c r="G793" s="210"/>
      <c r="H793" s="213">
        <v>0.03</v>
      </c>
      <c r="I793" s="214"/>
      <c r="J793" s="210"/>
      <c r="K793" s="210"/>
      <c r="L793" s="215"/>
      <c r="M793" s="216"/>
      <c r="N793" s="217"/>
      <c r="O793" s="217"/>
      <c r="P793" s="217"/>
      <c r="Q793" s="217"/>
      <c r="R793" s="217"/>
      <c r="S793" s="217"/>
      <c r="T793" s="218"/>
      <c r="AT793" s="219" t="s">
        <v>176</v>
      </c>
      <c r="AU793" s="219" t="s">
        <v>84</v>
      </c>
      <c r="AV793" s="13" t="s">
        <v>84</v>
      </c>
      <c r="AW793" s="13" t="s">
        <v>4</v>
      </c>
      <c r="AX793" s="13" t="s">
        <v>82</v>
      </c>
      <c r="AY793" s="219" t="s">
        <v>164</v>
      </c>
    </row>
    <row r="794" spans="1:65" s="2" customFormat="1" ht="24.2" customHeight="1">
      <c r="A794" s="34"/>
      <c r="B794" s="35"/>
      <c r="C794" s="191" t="s">
        <v>1072</v>
      </c>
      <c r="D794" s="191" t="s">
        <v>167</v>
      </c>
      <c r="E794" s="192" t="s">
        <v>1073</v>
      </c>
      <c r="F794" s="193" t="s">
        <v>1074</v>
      </c>
      <c r="G794" s="194" t="s">
        <v>258</v>
      </c>
      <c r="H794" s="195">
        <v>36.32</v>
      </c>
      <c r="I794" s="196"/>
      <c r="J794" s="197">
        <f>ROUND(I794*H794,2)</f>
        <v>0</v>
      </c>
      <c r="K794" s="193" t="s">
        <v>171</v>
      </c>
      <c r="L794" s="39"/>
      <c r="M794" s="198" t="s">
        <v>1</v>
      </c>
      <c r="N794" s="199" t="s">
        <v>42</v>
      </c>
      <c r="O794" s="71"/>
      <c r="P794" s="200">
        <f>O794*H794</f>
        <v>0</v>
      </c>
      <c r="Q794" s="200">
        <v>0</v>
      </c>
      <c r="R794" s="200">
        <f>Q794*H794</f>
        <v>0</v>
      </c>
      <c r="S794" s="200">
        <v>0</v>
      </c>
      <c r="T794" s="201">
        <f>S794*H794</f>
        <v>0</v>
      </c>
      <c r="U794" s="34"/>
      <c r="V794" s="34"/>
      <c r="W794" s="34"/>
      <c r="X794" s="34"/>
      <c r="Y794" s="34"/>
      <c r="Z794" s="34"/>
      <c r="AA794" s="34"/>
      <c r="AB794" s="34"/>
      <c r="AC794" s="34"/>
      <c r="AD794" s="34"/>
      <c r="AE794" s="34"/>
      <c r="AR794" s="202" t="s">
        <v>865</v>
      </c>
      <c r="AT794" s="202" t="s">
        <v>167</v>
      </c>
      <c r="AU794" s="202" t="s">
        <v>84</v>
      </c>
      <c r="AY794" s="17" t="s">
        <v>164</v>
      </c>
      <c r="BE794" s="203">
        <f>IF(N794="základní",J794,0)</f>
        <v>0</v>
      </c>
      <c r="BF794" s="203">
        <f>IF(N794="snížená",J794,0)</f>
        <v>0</v>
      </c>
      <c r="BG794" s="203">
        <f>IF(N794="zákl. přenesená",J794,0)</f>
        <v>0</v>
      </c>
      <c r="BH794" s="203">
        <f>IF(N794="sníž. přenesená",J794,0)</f>
        <v>0</v>
      </c>
      <c r="BI794" s="203">
        <f>IF(N794="nulová",J794,0)</f>
        <v>0</v>
      </c>
      <c r="BJ794" s="17" t="s">
        <v>84</v>
      </c>
      <c r="BK794" s="203">
        <f>ROUND(I794*H794,2)</f>
        <v>0</v>
      </c>
      <c r="BL794" s="17" t="s">
        <v>865</v>
      </c>
      <c r="BM794" s="202" t="s">
        <v>1075</v>
      </c>
    </row>
    <row r="795" spans="1:65" s="2" customFormat="1" ht="19.5">
      <c r="A795" s="34"/>
      <c r="B795" s="35"/>
      <c r="C795" s="36"/>
      <c r="D795" s="204" t="s">
        <v>174</v>
      </c>
      <c r="E795" s="36"/>
      <c r="F795" s="205" t="s">
        <v>1076</v>
      </c>
      <c r="G795" s="36"/>
      <c r="H795" s="36"/>
      <c r="I795" s="206"/>
      <c r="J795" s="36"/>
      <c r="K795" s="36"/>
      <c r="L795" s="39"/>
      <c r="M795" s="207"/>
      <c r="N795" s="208"/>
      <c r="O795" s="71"/>
      <c r="P795" s="71"/>
      <c r="Q795" s="71"/>
      <c r="R795" s="71"/>
      <c r="S795" s="71"/>
      <c r="T795" s="72"/>
      <c r="U795" s="34"/>
      <c r="V795" s="34"/>
      <c r="W795" s="34"/>
      <c r="X795" s="34"/>
      <c r="Y795" s="34"/>
      <c r="Z795" s="34"/>
      <c r="AA795" s="34"/>
      <c r="AB795" s="34"/>
      <c r="AC795" s="34"/>
      <c r="AD795" s="34"/>
      <c r="AE795" s="34"/>
      <c r="AT795" s="17" t="s">
        <v>174</v>
      </c>
      <c r="AU795" s="17" t="s">
        <v>84</v>
      </c>
    </row>
    <row r="796" spans="1:65" s="13" customFormat="1" ht="11.25">
      <c r="B796" s="209"/>
      <c r="C796" s="210"/>
      <c r="D796" s="204" t="s">
        <v>176</v>
      </c>
      <c r="E796" s="211" t="s">
        <v>1</v>
      </c>
      <c r="F796" s="212" t="s">
        <v>1077</v>
      </c>
      <c r="G796" s="210"/>
      <c r="H796" s="213">
        <v>36.32</v>
      </c>
      <c r="I796" s="214"/>
      <c r="J796" s="210"/>
      <c r="K796" s="210"/>
      <c r="L796" s="215"/>
      <c r="M796" s="216"/>
      <c r="N796" s="217"/>
      <c r="O796" s="217"/>
      <c r="P796" s="217"/>
      <c r="Q796" s="217"/>
      <c r="R796" s="217"/>
      <c r="S796" s="217"/>
      <c r="T796" s="218"/>
      <c r="AT796" s="219" t="s">
        <v>176</v>
      </c>
      <c r="AU796" s="219" t="s">
        <v>84</v>
      </c>
      <c r="AV796" s="13" t="s">
        <v>84</v>
      </c>
      <c r="AW796" s="13" t="s">
        <v>32</v>
      </c>
      <c r="AX796" s="13" t="s">
        <v>82</v>
      </c>
      <c r="AY796" s="219" t="s">
        <v>164</v>
      </c>
    </row>
    <row r="797" spans="1:65" s="2" customFormat="1" ht="14.45" customHeight="1">
      <c r="A797" s="34"/>
      <c r="B797" s="35"/>
      <c r="C797" s="231" t="s">
        <v>1078</v>
      </c>
      <c r="D797" s="231" t="s">
        <v>218</v>
      </c>
      <c r="E797" s="232" t="s">
        <v>1067</v>
      </c>
      <c r="F797" s="233" t="s">
        <v>1068</v>
      </c>
      <c r="G797" s="234" t="s">
        <v>207</v>
      </c>
      <c r="H797" s="235">
        <v>1.2999999999999999E-2</v>
      </c>
      <c r="I797" s="236"/>
      <c r="J797" s="237">
        <f>ROUND(I797*H797,2)</f>
        <v>0</v>
      </c>
      <c r="K797" s="233" t="s">
        <v>171</v>
      </c>
      <c r="L797" s="238"/>
      <c r="M797" s="239" t="s">
        <v>1</v>
      </c>
      <c r="N797" s="240" t="s">
        <v>42</v>
      </c>
      <c r="O797" s="71"/>
      <c r="P797" s="200">
        <f>O797*H797</f>
        <v>0</v>
      </c>
      <c r="Q797" s="200">
        <v>1</v>
      </c>
      <c r="R797" s="200">
        <f>Q797*H797</f>
        <v>1.2999999999999999E-2</v>
      </c>
      <c r="S797" s="200">
        <v>0</v>
      </c>
      <c r="T797" s="201">
        <f>S797*H797</f>
        <v>0</v>
      </c>
      <c r="U797" s="34"/>
      <c r="V797" s="34"/>
      <c r="W797" s="34"/>
      <c r="X797" s="34"/>
      <c r="Y797" s="34"/>
      <c r="Z797" s="34"/>
      <c r="AA797" s="34"/>
      <c r="AB797" s="34"/>
      <c r="AC797" s="34"/>
      <c r="AD797" s="34"/>
      <c r="AE797" s="34"/>
      <c r="AR797" s="202" t="s">
        <v>1069</v>
      </c>
      <c r="AT797" s="202" t="s">
        <v>218</v>
      </c>
      <c r="AU797" s="202" t="s">
        <v>84</v>
      </c>
      <c r="AY797" s="17" t="s">
        <v>164</v>
      </c>
      <c r="BE797" s="203">
        <f>IF(N797="základní",J797,0)</f>
        <v>0</v>
      </c>
      <c r="BF797" s="203">
        <f>IF(N797="snížená",J797,0)</f>
        <v>0</v>
      </c>
      <c r="BG797" s="203">
        <f>IF(N797="zákl. přenesená",J797,0)</f>
        <v>0</v>
      </c>
      <c r="BH797" s="203">
        <f>IF(N797="sníž. přenesená",J797,0)</f>
        <v>0</v>
      </c>
      <c r="BI797" s="203">
        <f>IF(N797="nulová",J797,0)</f>
        <v>0</v>
      </c>
      <c r="BJ797" s="17" t="s">
        <v>84</v>
      </c>
      <c r="BK797" s="203">
        <f>ROUND(I797*H797,2)</f>
        <v>0</v>
      </c>
      <c r="BL797" s="17" t="s">
        <v>865</v>
      </c>
      <c r="BM797" s="202" t="s">
        <v>1079</v>
      </c>
    </row>
    <row r="798" spans="1:65" s="2" customFormat="1" ht="11.25">
      <c r="A798" s="34"/>
      <c r="B798" s="35"/>
      <c r="C798" s="36"/>
      <c r="D798" s="204" t="s">
        <v>174</v>
      </c>
      <c r="E798" s="36"/>
      <c r="F798" s="205" t="s">
        <v>1068</v>
      </c>
      <c r="G798" s="36"/>
      <c r="H798" s="36"/>
      <c r="I798" s="206"/>
      <c r="J798" s="36"/>
      <c r="K798" s="36"/>
      <c r="L798" s="39"/>
      <c r="M798" s="207"/>
      <c r="N798" s="208"/>
      <c r="O798" s="71"/>
      <c r="P798" s="71"/>
      <c r="Q798" s="71"/>
      <c r="R798" s="71"/>
      <c r="S798" s="71"/>
      <c r="T798" s="72"/>
      <c r="U798" s="34"/>
      <c r="V798" s="34"/>
      <c r="W798" s="34"/>
      <c r="X798" s="34"/>
      <c r="Y798" s="34"/>
      <c r="Z798" s="34"/>
      <c r="AA798" s="34"/>
      <c r="AB798" s="34"/>
      <c r="AC798" s="34"/>
      <c r="AD798" s="34"/>
      <c r="AE798" s="34"/>
      <c r="AT798" s="17" t="s">
        <v>174</v>
      </c>
      <c r="AU798" s="17" t="s">
        <v>84</v>
      </c>
    </row>
    <row r="799" spans="1:65" s="13" customFormat="1" ht="11.25">
      <c r="B799" s="209"/>
      <c r="C799" s="210"/>
      <c r="D799" s="204" t="s">
        <v>176</v>
      </c>
      <c r="E799" s="210"/>
      <c r="F799" s="212" t="s">
        <v>1080</v>
      </c>
      <c r="G799" s="210"/>
      <c r="H799" s="213">
        <v>1.2999999999999999E-2</v>
      </c>
      <c r="I799" s="214"/>
      <c r="J799" s="210"/>
      <c r="K799" s="210"/>
      <c r="L799" s="215"/>
      <c r="M799" s="216"/>
      <c r="N799" s="217"/>
      <c r="O799" s="217"/>
      <c r="P799" s="217"/>
      <c r="Q799" s="217"/>
      <c r="R799" s="217"/>
      <c r="S799" s="217"/>
      <c r="T799" s="218"/>
      <c r="AT799" s="219" t="s">
        <v>176</v>
      </c>
      <c r="AU799" s="219" t="s">
        <v>84</v>
      </c>
      <c r="AV799" s="13" t="s">
        <v>84</v>
      </c>
      <c r="AW799" s="13" t="s">
        <v>4</v>
      </c>
      <c r="AX799" s="13" t="s">
        <v>82</v>
      </c>
      <c r="AY799" s="219" t="s">
        <v>164</v>
      </c>
    </row>
    <row r="800" spans="1:65" s="2" customFormat="1" ht="24.2" customHeight="1">
      <c r="A800" s="34"/>
      <c r="B800" s="35"/>
      <c r="C800" s="191" t="s">
        <v>1081</v>
      </c>
      <c r="D800" s="191" t="s">
        <v>167</v>
      </c>
      <c r="E800" s="192" t="s">
        <v>1082</v>
      </c>
      <c r="F800" s="193" t="s">
        <v>1083</v>
      </c>
      <c r="G800" s="194" t="s">
        <v>258</v>
      </c>
      <c r="H800" s="195">
        <v>201.202</v>
      </c>
      <c r="I800" s="196"/>
      <c r="J800" s="197">
        <f>ROUND(I800*H800,2)</f>
        <v>0</v>
      </c>
      <c r="K800" s="193" t="s">
        <v>171</v>
      </c>
      <c r="L800" s="39"/>
      <c r="M800" s="198" t="s">
        <v>1</v>
      </c>
      <c r="N800" s="199" t="s">
        <v>42</v>
      </c>
      <c r="O800" s="71"/>
      <c r="P800" s="200">
        <f>O800*H800</f>
        <v>0</v>
      </c>
      <c r="Q800" s="200">
        <v>4.0000000000000002E-4</v>
      </c>
      <c r="R800" s="200">
        <f>Q800*H800</f>
        <v>8.0480800000000005E-2</v>
      </c>
      <c r="S800" s="200">
        <v>0</v>
      </c>
      <c r="T800" s="201">
        <f>S800*H800</f>
        <v>0</v>
      </c>
      <c r="U800" s="34"/>
      <c r="V800" s="34"/>
      <c r="W800" s="34"/>
      <c r="X800" s="34"/>
      <c r="Y800" s="34"/>
      <c r="Z800" s="34"/>
      <c r="AA800" s="34"/>
      <c r="AB800" s="34"/>
      <c r="AC800" s="34"/>
      <c r="AD800" s="34"/>
      <c r="AE800" s="34"/>
      <c r="AR800" s="202" t="s">
        <v>865</v>
      </c>
      <c r="AT800" s="202" t="s">
        <v>167</v>
      </c>
      <c r="AU800" s="202" t="s">
        <v>84</v>
      </c>
      <c r="AY800" s="17" t="s">
        <v>164</v>
      </c>
      <c r="BE800" s="203">
        <f>IF(N800="základní",J800,0)</f>
        <v>0</v>
      </c>
      <c r="BF800" s="203">
        <f>IF(N800="snížená",J800,0)</f>
        <v>0</v>
      </c>
      <c r="BG800" s="203">
        <f>IF(N800="zákl. přenesená",J800,0)</f>
        <v>0</v>
      </c>
      <c r="BH800" s="203">
        <f>IF(N800="sníž. přenesená",J800,0)</f>
        <v>0</v>
      </c>
      <c r="BI800" s="203">
        <f>IF(N800="nulová",J800,0)</f>
        <v>0</v>
      </c>
      <c r="BJ800" s="17" t="s">
        <v>84</v>
      </c>
      <c r="BK800" s="203">
        <f>ROUND(I800*H800,2)</f>
        <v>0</v>
      </c>
      <c r="BL800" s="17" t="s">
        <v>865</v>
      </c>
      <c r="BM800" s="202" t="s">
        <v>1084</v>
      </c>
    </row>
    <row r="801" spans="1:65" s="2" customFormat="1" ht="19.5">
      <c r="A801" s="34"/>
      <c r="B801" s="35"/>
      <c r="C801" s="36"/>
      <c r="D801" s="204" t="s">
        <v>174</v>
      </c>
      <c r="E801" s="36"/>
      <c r="F801" s="205" t="s">
        <v>1085</v>
      </c>
      <c r="G801" s="36"/>
      <c r="H801" s="36"/>
      <c r="I801" s="206"/>
      <c r="J801" s="36"/>
      <c r="K801" s="36"/>
      <c r="L801" s="39"/>
      <c r="M801" s="207"/>
      <c r="N801" s="208"/>
      <c r="O801" s="71"/>
      <c r="P801" s="71"/>
      <c r="Q801" s="71"/>
      <c r="R801" s="71"/>
      <c r="S801" s="71"/>
      <c r="T801" s="72"/>
      <c r="U801" s="34"/>
      <c r="V801" s="34"/>
      <c r="W801" s="34"/>
      <c r="X801" s="34"/>
      <c r="Y801" s="34"/>
      <c r="Z801" s="34"/>
      <c r="AA801" s="34"/>
      <c r="AB801" s="34"/>
      <c r="AC801" s="34"/>
      <c r="AD801" s="34"/>
      <c r="AE801" s="34"/>
      <c r="AT801" s="17" t="s">
        <v>174</v>
      </c>
      <c r="AU801" s="17" t="s">
        <v>84</v>
      </c>
    </row>
    <row r="802" spans="1:65" s="13" customFormat="1" ht="11.25">
      <c r="B802" s="209"/>
      <c r="C802" s="210"/>
      <c r="D802" s="204" t="s">
        <v>176</v>
      </c>
      <c r="E802" s="211" t="s">
        <v>1</v>
      </c>
      <c r="F802" s="212" t="s">
        <v>1086</v>
      </c>
      <c r="G802" s="210"/>
      <c r="H802" s="213">
        <v>201.202</v>
      </c>
      <c r="I802" s="214"/>
      <c r="J802" s="210"/>
      <c r="K802" s="210"/>
      <c r="L802" s="215"/>
      <c r="M802" s="216"/>
      <c r="N802" s="217"/>
      <c r="O802" s="217"/>
      <c r="P802" s="217"/>
      <c r="Q802" s="217"/>
      <c r="R802" s="217"/>
      <c r="S802" s="217"/>
      <c r="T802" s="218"/>
      <c r="AT802" s="219" t="s">
        <v>176</v>
      </c>
      <c r="AU802" s="219" t="s">
        <v>84</v>
      </c>
      <c r="AV802" s="13" t="s">
        <v>84</v>
      </c>
      <c r="AW802" s="13" t="s">
        <v>32</v>
      </c>
      <c r="AX802" s="13" t="s">
        <v>82</v>
      </c>
      <c r="AY802" s="219" t="s">
        <v>164</v>
      </c>
    </row>
    <row r="803" spans="1:65" s="2" customFormat="1" ht="49.15" customHeight="1">
      <c r="A803" s="34"/>
      <c r="B803" s="35"/>
      <c r="C803" s="231" t="s">
        <v>1087</v>
      </c>
      <c r="D803" s="231" t="s">
        <v>218</v>
      </c>
      <c r="E803" s="232" t="s">
        <v>1088</v>
      </c>
      <c r="F803" s="233" t="s">
        <v>1089</v>
      </c>
      <c r="G803" s="234" t="s">
        <v>258</v>
      </c>
      <c r="H803" s="235">
        <v>115.691</v>
      </c>
      <c r="I803" s="236"/>
      <c r="J803" s="237">
        <f>ROUND(I803*H803,2)</f>
        <v>0</v>
      </c>
      <c r="K803" s="233" t="s">
        <v>171</v>
      </c>
      <c r="L803" s="238"/>
      <c r="M803" s="239" t="s">
        <v>1</v>
      </c>
      <c r="N803" s="240" t="s">
        <v>42</v>
      </c>
      <c r="O803" s="71"/>
      <c r="P803" s="200">
        <f>O803*H803</f>
        <v>0</v>
      </c>
      <c r="Q803" s="200">
        <v>4.7000000000000002E-3</v>
      </c>
      <c r="R803" s="200">
        <f>Q803*H803</f>
        <v>0.54374770000000006</v>
      </c>
      <c r="S803" s="200">
        <v>0</v>
      </c>
      <c r="T803" s="201">
        <f>S803*H803</f>
        <v>0</v>
      </c>
      <c r="U803" s="34"/>
      <c r="V803" s="34"/>
      <c r="W803" s="34"/>
      <c r="X803" s="34"/>
      <c r="Y803" s="34"/>
      <c r="Z803" s="34"/>
      <c r="AA803" s="34"/>
      <c r="AB803" s="34"/>
      <c r="AC803" s="34"/>
      <c r="AD803" s="34"/>
      <c r="AE803" s="34"/>
      <c r="AR803" s="202" t="s">
        <v>1069</v>
      </c>
      <c r="AT803" s="202" t="s">
        <v>218</v>
      </c>
      <c r="AU803" s="202" t="s">
        <v>84</v>
      </c>
      <c r="AY803" s="17" t="s">
        <v>164</v>
      </c>
      <c r="BE803" s="203">
        <f>IF(N803="základní",J803,0)</f>
        <v>0</v>
      </c>
      <c r="BF803" s="203">
        <f>IF(N803="snížená",J803,0)</f>
        <v>0</v>
      </c>
      <c r="BG803" s="203">
        <f>IF(N803="zákl. přenesená",J803,0)</f>
        <v>0</v>
      </c>
      <c r="BH803" s="203">
        <f>IF(N803="sníž. přenesená",J803,0)</f>
        <v>0</v>
      </c>
      <c r="BI803" s="203">
        <f>IF(N803="nulová",J803,0)</f>
        <v>0</v>
      </c>
      <c r="BJ803" s="17" t="s">
        <v>84</v>
      </c>
      <c r="BK803" s="203">
        <f>ROUND(I803*H803,2)</f>
        <v>0</v>
      </c>
      <c r="BL803" s="17" t="s">
        <v>865</v>
      </c>
      <c r="BM803" s="202" t="s">
        <v>1090</v>
      </c>
    </row>
    <row r="804" spans="1:65" s="2" customFormat="1" ht="29.25">
      <c r="A804" s="34"/>
      <c r="B804" s="35"/>
      <c r="C804" s="36"/>
      <c r="D804" s="204" t="s">
        <v>174</v>
      </c>
      <c r="E804" s="36"/>
      <c r="F804" s="205" t="s">
        <v>1089</v>
      </c>
      <c r="G804" s="36"/>
      <c r="H804" s="36"/>
      <c r="I804" s="206"/>
      <c r="J804" s="36"/>
      <c r="K804" s="36"/>
      <c r="L804" s="39"/>
      <c r="M804" s="207"/>
      <c r="N804" s="208"/>
      <c r="O804" s="71"/>
      <c r="P804" s="71"/>
      <c r="Q804" s="71"/>
      <c r="R804" s="71"/>
      <c r="S804" s="71"/>
      <c r="T804" s="72"/>
      <c r="U804" s="34"/>
      <c r="V804" s="34"/>
      <c r="W804" s="34"/>
      <c r="X804" s="34"/>
      <c r="Y804" s="34"/>
      <c r="Z804" s="34"/>
      <c r="AA804" s="34"/>
      <c r="AB804" s="34"/>
      <c r="AC804" s="34"/>
      <c r="AD804" s="34"/>
      <c r="AE804" s="34"/>
      <c r="AT804" s="17" t="s">
        <v>174</v>
      </c>
      <c r="AU804" s="17" t="s">
        <v>84</v>
      </c>
    </row>
    <row r="805" spans="1:65" s="13" customFormat="1" ht="11.25">
      <c r="B805" s="209"/>
      <c r="C805" s="210"/>
      <c r="D805" s="204" t="s">
        <v>176</v>
      </c>
      <c r="E805" s="210"/>
      <c r="F805" s="212" t="s">
        <v>266</v>
      </c>
      <c r="G805" s="210"/>
      <c r="H805" s="213">
        <v>115.691</v>
      </c>
      <c r="I805" s="214"/>
      <c r="J805" s="210"/>
      <c r="K805" s="210"/>
      <c r="L805" s="215"/>
      <c r="M805" s="216"/>
      <c r="N805" s="217"/>
      <c r="O805" s="217"/>
      <c r="P805" s="217"/>
      <c r="Q805" s="217"/>
      <c r="R805" s="217"/>
      <c r="S805" s="217"/>
      <c r="T805" s="218"/>
      <c r="AT805" s="219" t="s">
        <v>176</v>
      </c>
      <c r="AU805" s="219" t="s">
        <v>84</v>
      </c>
      <c r="AV805" s="13" t="s">
        <v>84</v>
      </c>
      <c r="AW805" s="13" t="s">
        <v>4</v>
      </c>
      <c r="AX805" s="13" t="s">
        <v>82</v>
      </c>
      <c r="AY805" s="219" t="s">
        <v>164</v>
      </c>
    </row>
    <row r="806" spans="1:65" s="2" customFormat="1" ht="49.15" customHeight="1">
      <c r="A806" s="34"/>
      <c r="B806" s="35"/>
      <c r="C806" s="231" t="s">
        <v>1091</v>
      </c>
      <c r="D806" s="231" t="s">
        <v>218</v>
      </c>
      <c r="E806" s="232" t="s">
        <v>1092</v>
      </c>
      <c r="F806" s="233" t="s">
        <v>1093</v>
      </c>
      <c r="G806" s="234" t="s">
        <v>258</v>
      </c>
      <c r="H806" s="235">
        <v>115.691</v>
      </c>
      <c r="I806" s="236"/>
      <c r="J806" s="237">
        <f>ROUND(I806*H806,2)</f>
        <v>0</v>
      </c>
      <c r="K806" s="233" t="s">
        <v>171</v>
      </c>
      <c r="L806" s="238"/>
      <c r="M806" s="239" t="s">
        <v>1</v>
      </c>
      <c r="N806" s="240" t="s">
        <v>42</v>
      </c>
      <c r="O806" s="71"/>
      <c r="P806" s="200">
        <f>O806*H806</f>
        <v>0</v>
      </c>
      <c r="Q806" s="200">
        <v>5.3E-3</v>
      </c>
      <c r="R806" s="200">
        <f>Q806*H806</f>
        <v>0.61316230000000005</v>
      </c>
      <c r="S806" s="200">
        <v>0</v>
      </c>
      <c r="T806" s="201">
        <f>S806*H806</f>
        <v>0</v>
      </c>
      <c r="U806" s="34"/>
      <c r="V806" s="34"/>
      <c r="W806" s="34"/>
      <c r="X806" s="34"/>
      <c r="Y806" s="34"/>
      <c r="Z806" s="34"/>
      <c r="AA806" s="34"/>
      <c r="AB806" s="34"/>
      <c r="AC806" s="34"/>
      <c r="AD806" s="34"/>
      <c r="AE806" s="34"/>
      <c r="AR806" s="202" t="s">
        <v>1069</v>
      </c>
      <c r="AT806" s="202" t="s">
        <v>218</v>
      </c>
      <c r="AU806" s="202" t="s">
        <v>84</v>
      </c>
      <c r="AY806" s="17" t="s">
        <v>164</v>
      </c>
      <c r="BE806" s="203">
        <f>IF(N806="základní",J806,0)</f>
        <v>0</v>
      </c>
      <c r="BF806" s="203">
        <f>IF(N806="snížená",J806,0)</f>
        <v>0</v>
      </c>
      <c r="BG806" s="203">
        <f>IF(N806="zákl. přenesená",J806,0)</f>
        <v>0</v>
      </c>
      <c r="BH806" s="203">
        <f>IF(N806="sníž. přenesená",J806,0)</f>
        <v>0</v>
      </c>
      <c r="BI806" s="203">
        <f>IF(N806="nulová",J806,0)</f>
        <v>0</v>
      </c>
      <c r="BJ806" s="17" t="s">
        <v>84</v>
      </c>
      <c r="BK806" s="203">
        <f>ROUND(I806*H806,2)</f>
        <v>0</v>
      </c>
      <c r="BL806" s="17" t="s">
        <v>865</v>
      </c>
      <c r="BM806" s="202" t="s">
        <v>1094</v>
      </c>
    </row>
    <row r="807" spans="1:65" s="2" customFormat="1" ht="29.25">
      <c r="A807" s="34"/>
      <c r="B807" s="35"/>
      <c r="C807" s="36"/>
      <c r="D807" s="204" t="s">
        <v>174</v>
      </c>
      <c r="E807" s="36"/>
      <c r="F807" s="205" t="s">
        <v>1093</v>
      </c>
      <c r="G807" s="36"/>
      <c r="H807" s="36"/>
      <c r="I807" s="206"/>
      <c r="J807" s="36"/>
      <c r="K807" s="36"/>
      <c r="L807" s="39"/>
      <c r="M807" s="207"/>
      <c r="N807" s="208"/>
      <c r="O807" s="71"/>
      <c r="P807" s="71"/>
      <c r="Q807" s="71"/>
      <c r="R807" s="71"/>
      <c r="S807" s="71"/>
      <c r="T807" s="72"/>
      <c r="U807" s="34"/>
      <c r="V807" s="34"/>
      <c r="W807" s="34"/>
      <c r="X807" s="34"/>
      <c r="Y807" s="34"/>
      <c r="Z807" s="34"/>
      <c r="AA807" s="34"/>
      <c r="AB807" s="34"/>
      <c r="AC807" s="34"/>
      <c r="AD807" s="34"/>
      <c r="AE807" s="34"/>
      <c r="AT807" s="17" t="s">
        <v>174</v>
      </c>
      <c r="AU807" s="17" t="s">
        <v>84</v>
      </c>
    </row>
    <row r="808" spans="1:65" s="13" customFormat="1" ht="11.25">
      <c r="B808" s="209"/>
      <c r="C808" s="210"/>
      <c r="D808" s="204" t="s">
        <v>176</v>
      </c>
      <c r="E808" s="210"/>
      <c r="F808" s="212" t="s">
        <v>266</v>
      </c>
      <c r="G808" s="210"/>
      <c r="H808" s="213">
        <v>115.691</v>
      </c>
      <c r="I808" s="214"/>
      <c r="J808" s="210"/>
      <c r="K808" s="210"/>
      <c r="L808" s="215"/>
      <c r="M808" s="216"/>
      <c r="N808" s="217"/>
      <c r="O808" s="217"/>
      <c r="P808" s="217"/>
      <c r="Q808" s="217"/>
      <c r="R808" s="217"/>
      <c r="S808" s="217"/>
      <c r="T808" s="218"/>
      <c r="AT808" s="219" t="s">
        <v>176</v>
      </c>
      <c r="AU808" s="219" t="s">
        <v>84</v>
      </c>
      <c r="AV808" s="13" t="s">
        <v>84</v>
      </c>
      <c r="AW808" s="13" t="s">
        <v>4</v>
      </c>
      <c r="AX808" s="13" t="s">
        <v>82</v>
      </c>
      <c r="AY808" s="219" t="s">
        <v>164</v>
      </c>
    </row>
    <row r="809" spans="1:65" s="2" customFormat="1" ht="24.2" customHeight="1">
      <c r="A809" s="34"/>
      <c r="B809" s="35"/>
      <c r="C809" s="191" t="s">
        <v>1095</v>
      </c>
      <c r="D809" s="191" t="s">
        <v>167</v>
      </c>
      <c r="E809" s="192" t="s">
        <v>1096</v>
      </c>
      <c r="F809" s="193" t="s">
        <v>1097</v>
      </c>
      <c r="G809" s="194" t="s">
        <v>258</v>
      </c>
      <c r="H809" s="195">
        <v>72.64</v>
      </c>
      <c r="I809" s="196"/>
      <c r="J809" s="197">
        <f>ROUND(I809*H809,2)</f>
        <v>0</v>
      </c>
      <c r="K809" s="193" t="s">
        <v>171</v>
      </c>
      <c r="L809" s="39"/>
      <c r="M809" s="198" t="s">
        <v>1</v>
      </c>
      <c r="N809" s="199" t="s">
        <v>42</v>
      </c>
      <c r="O809" s="71"/>
      <c r="P809" s="200">
        <f>O809*H809</f>
        <v>0</v>
      </c>
      <c r="Q809" s="200">
        <v>4.0000000000000002E-4</v>
      </c>
      <c r="R809" s="200">
        <f>Q809*H809</f>
        <v>2.9056000000000002E-2</v>
      </c>
      <c r="S809" s="200">
        <v>0</v>
      </c>
      <c r="T809" s="201">
        <f>S809*H809</f>
        <v>0</v>
      </c>
      <c r="U809" s="34"/>
      <c r="V809" s="34"/>
      <c r="W809" s="34"/>
      <c r="X809" s="34"/>
      <c r="Y809" s="34"/>
      <c r="Z809" s="34"/>
      <c r="AA809" s="34"/>
      <c r="AB809" s="34"/>
      <c r="AC809" s="34"/>
      <c r="AD809" s="34"/>
      <c r="AE809" s="34"/>
      <c r="AR809" s="202" t="s">
        <v>865</v>
      </c>
      <c r="AT809" s="202" t="s">
        <v>167</v>
      </c>
      <c r="AU809" s="202" t="s">
        <v>84</v>
      </c>
      <c r="AY809" s="17" t="s">
        <v>164</v>
      </c>
      <c r="BE809" s="203">
        <f>IF(N809="základní",J809,0)</f>
        <v>0</v>
      </c>
      <c r="BF809" s="203">
        <f>IF(N809="snížená",J809,0)</f>
        <v>0</v>
      </c>
      <c r="BG809" s="203">
        <f>IF(N809="zákl. přenesená",J809,0)</f>
        <v>0</v>
      </c>
      <c r="BH809" s="203">
        <f>IF(N809="sníž. přenesená",J809,0)</f>
        <v>0</v>
      </c>
      <c r="BI809" s="203">
        <f>IF(N809="nulová",J809,0)</f>
        <v>0</v>
      </c>
      <c r="BJ809" s="17" t="s">
        <v>84</v>
      </c>
      <c r="BK809" s="203">
        <f>ROUND(I809*H809,2)</f>
        <v>0</v>
      </c>
      <c r="BL809" s="17" t="s">
        <v>865</v>
      </c>
      <c r="BM809" s="202" t="s">
        <v>1098</v>
      </c>
    </row>
    <row r="810" spans="1:65" s="2" customFormat="1" ht="19.5">
      <c r="A810" s="34"/>
      <c r="B810" s="35"/>
      <c r="C810" s="36"/>
      <c r="D810" s="204" t="s">
        <v>174</v>
      </c>
      <c r="E810" s="36"/>
      <c r="F810" s="205" t="s">
        <v>1099</v>
      </c>
      <c r="G810" s="36"/>
      <c r="H810" s="36"/>
      <c r="I810" s="206"/>
      <c r="J810" s="36"/>
      <c r="K810" s="36"/>
      <c r="L810" s="39"/>
      <c r="M810" s="207"/>
      <c r="N810" s="208"/>
      <c r="O810" s="71"/>
      <c r="P810" s="71"/>
      <c r="Q810" s="71"/>
      <c r="R810" s="71"/>
      <c r="S810" s="71"/>
      <c r="T810" s="72"/>
      <c r="U810" s="34"/>
      <c r="V810" s="34"/>
      <c r="W810" s="34"/>
      <c r="X810" s="34"/>
      <c r="Y810" s="34"/>
      <c r="Z810" s="34"/>
      <c r="AA810" s="34"/>
      <c r="AB810" s="34"/>
      <c r="AC810" s="34"/>
      <c r="AD810" s="34"/>
      <c r="AE810" s="34"/>
      <c r="AT810" s="17" t="s">
        <v>174</v>
      </c>
      <c r="AU810" s="17" t="s">
        <v>84</v>
      </c>
    </row>
    <row r="811" spans="1:65" s="13" customFormat="1" ht="11.25">
      <c r="B811" s="209"/>
      <c r="C811" s="210"/>
      <c r="D811" s="204" t="s">
        <v>176</v>
      </c>
      <c r="E811" s="211" t="s">
        <v>1</v>
      </c>
      <c r="F811" s="212" t="s">
        <v>1100</v>
      </c>
      <c r="G811" s="210"/>
      <c r="H811" s="213">
        <v>72.64</v>
      </c>
      <c r="I811" s="214"/>
      <c r="J811" s="210"/>
      <c r="K811" s="210"/>
      <c r="L811" s="215"/>
      <c r="M811" s="216"/>
      <c r="N811" s="217"/>
      <c r="O811" s="217"/>
      <c r="P811" s="217"/>
      <c r="Q811" s="217"/>
      <c r="R811" s="217"/>
      <c r="S811" s="217"/>
      <c r="T811" s="218"/>
      <c r="AT811" s="219" t="s">
        <v>176</v>
      </c>
      <c r="AU811" s="219" t="s">
        <v>84</v>
      </c>
      <c r="AV811" s="13" t="s">
        <v>84</v>
      </c>
      <c r="AW811" s="13" t="s">
        <v>32</v>
      </c>
      <c r="AX811" s="13" t="s">
        <v>82</v>
      </c>
      <c r="AY811" s="219" t="s">
        <v>164</v>
      </c>
    </row>
    <row r="812" spans="1:65" s="2" customFormat="1" ht="49.15" customHeight="1">
      <c r="A812" s="34"/>
      <c r="B812" s="35"/>
      <c r="C812" s="231" t="s">
        <v>1101</v>
      </c>
      <c r="D812" s="231" t="s">
        <v>218</v>
      </c>
      <c r="E812" s="232" t="s">
        <v>1092</v>
      </c>
      <c r="F812" s="233" t="s">
        <v>1093</v>
      </c>
      <c r="G812" s="234" t="s">
        <v>258</v>
      </c>
      <c r="H812" s="235">
        <v>43.584000000000003</v>
      </c>
      <c r="I812" s="236"/>
      <c r="J812" s="237">
        <f>ROUND(I812*H812,2)</f>
        <v>0</v>
      </c>
      <c r="K812" s="233" t="s">
        <v>171</v>
      </c>
      <c r="L812" s="238"/>
      <c r="M812" s="239" t="s">
        <v>1</v>
      </c>
      <c r="N812" s="240" t="s">
        <v>42</v>
      </c>
      <c r="O812" s="71"/>
      <c r="P812" s="200">
        <f>O812*H812</f>
        <v>0</v>
      </c>
      <c r="Q812" s="200">
        <v>5.3E-3</v>
      </c>
      <c r="R812" s="200">
        <f>Q812*H812</f>
        <v>0.23099520000000001</v>
      </c>
      <c r="S812" s="200">
        <v>0</v>
      </c>
      <c r="T812" s="201">
        <f>S812*H812</f>
        <v>0</v>
      </c>
      <c r="U812" s="34"/>
      <c r="V812" s="34"/>
      <c r="W812" s="34"/>
      <c r="X812" s="34"/>
      <c r="Y812" s="34"/>
      <c r="Z812" s="34"/>
      <c r="AA812" s="34"/>
      <c r="AB812" s="34"/>
      <c r="AC812" s="34"/>
      <c r="AD812" s="34"/>
      <c r="AE812" s="34"/>
      <c r="AR812" s="202" t="s">
        <v>1069</v>
      </c>
      <c r="AT812" s="202" t="s">
        <v>218</v>
      </c>
      <c r="AU812" s="202" t="s">
        <v>84</v>
      </c>
      <c r="AY812" s="17" t="s">
        <v>164</v>
      </c>
      <c r="BE812" s="203">
        <f>IF(N812="základní",J812,0)</f>
        <v>0</v>
      </c>
      <c r="BF812" s="203">
        <f>IF(N812="snížená",J812,0)</f>
        <v>0</v>
      </c>
      <c r="BG812" s="203">
        <f>IF(N812="zákl. přenesená",J812,0)</f>
        <v>0</v>
      </c>
      <c r="BH812" s="203">
        <f>IF(N812="sníž. přenesená",J812,0)</f>
        <v>0</v>
      </c>
      <c r="BI812" s="203">
        <f>IF(N812="nulová",J812,0)</f>
        <v>0</v>
      </c>
      <c r="BJ812" s="17" t="s">
        <v>84</v>
      </c>
      <c r="BK812" s="203">
        <f>ROUND(I812*H812,2)</f>
        <v>0</v>
      </c>
      <c r="BL812" s="17" t="s">
        <v>865</v>
      </c>
      <c r="BM812" s="202" t="s">
        <v>1102</v>
      </c>
    </row>
    <row r="813" spans="1:65" s="2" customFormat="1" ht="29.25">
      <c r="A813" s="34"/>
      <c r="B813" s="35"/>
      <c r="C813" s="36"/>
      <c r="D813" s="204" t="s">
        <v>174</v>
      </c>
      <c r="E813" s="36"/>
      <c r="F813" s="205" t="s">
        <v>1093</v>
      </c>
      <c r="G813" s="36"/>
      <c r="H813" s="36"/>
      <c r="I813" s="206"/>
      <c r="J813" s="36"/>
      <c r="K813" s="36"/>
      <c r="L813" s="39"/>
      <c r="M813" s="207"/>
      <c r="N813" s="208"/>
      <c r="O813" s="71"/>
      <c r="P813" s="71"/>
      <c r="Q813" s="71"/>
      <c r="R813" s="71"/>
      <c r="S813" s="71"/>
      <c r="T813" s="72"/>
      <c r="U813" s="34"/>
      <c r="V813" s="34"/>
      <c r="W813" s="34"/>
      <c r="X813" s="34"/>
      <c r="Y813" s="34"/>
      <c r="Z813" s="34"/>
      <c r="AA813" s="34"/>
      <c r="AB813" s="34"/>
      <c r="AC813" s="34"/>
      <c r="AD813" s="34"/>
      <c r="AE813" s="34"/>
      <c r="AT813" s="17" t="s">
        <v>174</v>
      </c>
      <c r="AU813" s="17" t="s">
        <v>84</v>
      </c>
    </row>
    <row r="814" spans="1:65" s="13" customFormat="1" ht="11.25">
      <c r="B814" s="209"/>
      <c r="C814" s="210"/>
      <c r="D814" s="204" t="s">
        <v>176</v>
      </c>
      <c r="E814" s="210"/>
      <c r="F814" s="212" t="s">
        <v>1103</v>
      </c>
      <c r="G814" s="210"/>
      <c r="H814" s="213">
        <v>43.584000000000003</v>
      </c>
      <c r="I814" s="214"/>
      <c r="J814" s="210"/>
      <c r="K814" s="210"/>
      <c r="L814" s="215"/>
      <c r="M814" s="216"/>
      <c r="N814" s="217"/>
      <c r="O814" s="217"/>
      <c r="P814" s="217"/>
      <c r="Q814" s="217"/>
      <c r="R814" s="217"/>
      <c r="S814" s="217"/>
      <c r="T814" s="218"/>
      <c r="AT814" s="219" t="s">
        <v>176</v>
      </c>
      <c r="AU814" s="219" t="s">
        <v>84</v>
      </c>
      <c r="AV814" s="13" t="s">
        <v>84</v>
      </c>
      <c r="AW814" s="13" t="s">
        <v>4</v>
      </c>
      <c r="AX814" s="13" t="s">
        <v>82</v>
      </c>
      <c r="AY814" s="219" t="s">
        <v>164</v>
      </c>
    </row>
    <row r="815" spans="1:65" s="2" customFormat="1" ht="49.15" customHeight="1">
      <c r="A815" s="34"/>
      <c r="B815" s="35"/>
      <c r="C815" s="231" t="s">
        <v>1104</v>
      </c>
      <c r="D815" s="231" t="s">
        <v>218</v>
      </c>
      <c r="E815" s="232" t="s">
        <v>1088</v>
      </c>
      <c r="F815" s="233" t="s">
        <v>1089</v>
      </c>
      <c r="G815" s="234" t="s">
        <v>258</v>
      </c>
      <c r="H815" s="235">
        <v>43.584000000000003</v>
      </c>
      <c r="I815" s="236"/>
      <c r="J815" s="237">
        <f>ROUND(I815*H815,2)</f>
        <v>0</v>
      </c>
      <c r="K815" s="233" t="s">
        <v>171</v>
      </c>
      <c r="L815" s="238"/>
      <c r="M815" s="239" t="s">
        <v>1</v>
      </c>
      <c r="N815" s="240" t="s">
        <v>42</v>
      </c>
      <c r="O815" s="71"/>
      <c r="P815" s="200">
        <f>O815*H815</f>
        <v>0</v>
      </c>
      <c r="Q815" s="200">
        <v>4.7000000000000002E-3</v>
      </c>
      <c r="R815" s="200">
        <f>Q815*H815</f>
        <v>0.20484480000000002</v>
      </c>
      <c r="S815" s="200">
        <v>0</v>
      </c>
      <c r="T815" s="201">
        <f>S815*H815</f>
        <v>0</v>
      </c>
      <c r="U815" s="34"/>
      <c r="V815" s="34"/>
      <c r="W815" s="34"/>
      <c r="X815" s="34"/>
      <c r="Y815" s="34"/>
      <c r="Z815" s="34"/>
      <c r="AA815" s="34"/>
      <c r="AB815" s="34"/>
      <c r="AC815" s="34"/>
      <c r="AD815" s="34"/>
      <c r="AE815" s="34"/>
      <c r="AR815" s="202" t="s">
        <v>1069</v>
      </c>
      <c r="AT815" s="202" t="s">
        <v>218</v>
      </c>
      <c r="AU815" s="202" t="s">
        <v>84</v>
      </c>
      <c r="AY815" s="17" t="s">
        <v>164</v>
      </c>
      <c r="BE815" s="203">
        <f>IF(N815="základní",J815,0)</f>
        <v>0</v>
      </c>
      <c r="BF815" s="203">
        <f>IF(N815="snížená",J815,0)</f>
        <v>0</v>
      </c>
      <c r="BG815" s="203">
        <f>IF(N815="zákl. přenesená",J815,0)</f>
        <v>0</v>
      </c>
      <c r="BH815" s="203">
        <f>IF(N815="sníž. přenesená",J815,0)</f>
        <v>0</v>
      </c>
      <c r="BI815" s="203">
        <f>IF(N815="nulová",J815,0)</f>
        <v>0</v>
      </c>
      <c r="BJ815" s="17" t="s">
        <v>84</v>
      </c>
      <c r="BK815" s="203">
        <f>ROUND(I815*H815,2)</f>
        <v>0</v>
      </c>
      <c r="BL815" s="17" t="s">
        <v>865</v>
      </c>
      <c r="BM815" s="202" t="s">
        <v>1105</v>
      </c>
    </row>
    <row r="816" spans="1:65" s="2" customFormat="1" ht="29.25">
      <c r="A816" s="34"/>
      <c r="B816" s="35"/>
      <c r="C816" s="36"/>
      <c r="D816" s="204" t="s">
        <v>174</v>
      </c>
      <c r="E816" s="36"/>
      <c r="F816" s="205" t="s">
        <v>1089</v>
      </c>
      <c r="G816" s="36"/>
      <c r="H816" s="36"/>
      <c r="I816" s="206"/>
      <c r="J816" s="36"/>
      <c r="K816" s="36"/>
      <c r="L816" s="39"/>
      <c r="M816" s="207"/>
      <c r="N816" s="208"/>
      <c r="O816" s="71"/>
      <c r="P816" s="71"/>
      <c r="Q816" s="71"/>
      <c r="R816" s="71"/>
      <c r="S816" s="71"/>
      <c r="T816" s="72"/>
      <c r="U816" s="34"/>
      <c r="V816" s="34"/>
      <c r="W816" s="34"/>
      <c r="X816" s="34"/>
      <c r="Y816" s="34"/>
      <c r="Z816" s="34"/>
      <c r="AA816" s="34"/>
      <c r="AB816" s="34"/>
      <c r="AC816" s="34"/>
      <c r="AD816" s="34"/>
      <c r="AE816" s="34"/>
      <c r="AT816" s="17" t="s">
        <v>174</v>
      </c>
      <c r="AU816" s="17" t="s">
        <v>84</v>
      </c>
    </row>
    <row r="817" spans="1:65" s="13" customFormat="1" ht="11.25">
      <c r="B817" s="209"/>
      <c r="C817" s="210"/>
      <c r="D817" s="204" t="s">
        <v>176</v>
      </c>
      <c r="E817" s="210"/>
      <c r="F817" s="212" t="s">
        <v>1103</v>
      </c>
      <c r="G817" s="210"/>
      <c r="H817" s="213">
        <v>43.584000000000003</v>
      </c>
      <c r="I817" s="214"/>
      <c r="J817" s="210"/>
      <c r="K817" s="210"/>
      <c r="L817" s="215"/>
      <c r="M817" s="216"/>
      <c r="N817" s="217"/>
      <c r="O817" s="217"/>
      <c r="P817" s="217"/>
      <c r="Q817" s="217"/>
      <c r="R817" s="217"/>
      <c r="S817" s="217"/>
      <c r="T817" s="218"/>
      <c r="AT817" s="219" t="s">
        <v>176</v>
      </c>
      <c r="AU817" s="219" t="s">
        <v>84</v>
      </c>
      <c r="AV817" s="13" t="s">
        <v>84</v>
      </c>
      <c r="AW817" s="13" t="s">
        <v>4</v>
      </c>
      <c r="AX817" s="13" t="s">
        <v>82</v>
      </c>
      <c r="AY817" s="219" t="s">
        <v>164</v>
      </c>
    </row>
    <row r="818" spans="1:65" s="2" customFormat="1" ht="24.2" customHeight="1">
      <c r="A818" s="34"/>
      <c r="B818" s="35"/>
      <c r="C818" s="191" t="s">
        <v>1106</v>
      </c>
      <c r="D818" s="191" t="s">
        <v>167</v>
      </c>
      <c r="E818" s="192" t="s">
        <v>1107</v>
      </c>
      <c r="F818" s="193" t="s">
        <v>1108</v>
      </c>
      <c r="G818" s="194" t="s">
        <v>207</v>
      </c>
      <c r="H818" s="195">
        <v>1.7450000000000001</v>
      </c>
      <c r="I818" s="196"/>
      <c r="J818" s="197">
        <f>ROUND(I818*H818,2)</f>
        <v>0</v>
      </c>
      <c r="K818" s="193" t="s">
        <v>171</v>
      </c>
      <c r="L818" s="39"/>
      <c r="M818" s="198" t="s">
        <v>1</v>
      </c>
      <c r="N818" s="199" t="s">
        <v>42</v>
      </c>
      <c r="O818" s="71"/>
      <c r="P818" s="200">
        <f>O818*H818</f>
        <v>0</v>
      </c>
      <c r="Q818" s="200">
        <v>0</v>
      </c>
      <c r="R818" s="200">
        <f>Q818*H818</f>
        <v>0</v>
      </c>
      <c r="S818" s="200">
        <v>0</v>
      </c>
      <c r="T818" s="201">
        <f>S818*H818</f>
        <v>0</v>
      </c>
      <c r="U818" s="34"/>
      <c r="V818" s="34"/>
      <c r="W818" s="34"/>
      <c r="X818" s="34"/>
      <c r="Y818" s="34"/>
      <c r="Z818" s="34"/>
      <c r="AA818" s="34"/>
      <c r="AB818" s="34"/>
      <c r="AC818" s="34"/>
      <c r="AD818" s="34"/>
      <c r="AE818" s="34"/>
      <c r="AR818" s="202" t="s">
        <v>865</v>
      </c>
      <c r="AT818" s="202" t="s">
        <v>167</v>
      </c>
      <c r="AU818" s="202" t="s">
        <v>84</v>
      </c>
      <c r="AY818" s="17" t="s">
        <v>164</v>
      </c>
      <c r="BE818" s="203">
        <f>IF(N818="základní",J818,0)</f>
        <v>0</v>
      </c>
      <c r="BF818" s="203">
        <f>IF(N818="snížená",J818,0)</f>
        <v>0</v>
      </c>
      <c r="BG818" s="203">
        <f>IF(N818="zákl. přenesená",J818,0)</f>
        <v>0</v>
      </c>
      <c r="BH818" s="203">
        <f>IF(N818="sníž. přenesená",J818,0)</f>
        <v>0</v>
      </c>
      <c r="BI818" s="203">
        <f>IF(N818="nulová",J818,0)</f>
        <v>0</v>
      </c>
      <c r="BJ818" s="17" t="s">
        <v>84</v>
      </c>
      <c r="BK818" s="203">
        <f>ROUND(I818*H818,2)</f>
        <v>0</v>
      </c>
      <c r="BL818" s="17" t="s">
        <v>865</v>
      </c>
      <c r="BM818" s="202" t="s">
        <v>1109</v>
      </c>
    </row>
    <row r="819" spans="1:65" s="2" customFormat="1" ht="29.25">
      <c r="A819" s="34"/>
      <c r="B819" s="35"/>
      <c r="C819" s="36"/>
      <c r="D819" s="204" t="s">
        <v>174</v>
      </c>
      <c r="E819" s="36"/>
      <c r="F819" s="205" t="s">
        <v>1110</v>
      </c>
      <c r="G819" s="36"/>
      <c r="H819" s="36"/>
      <c r="I819" s="206"/>
      <c r="J819" s="36"/>
      <c r="K819" s="36"/>
      <c r="L819" s="39"/>
      <c r="M819" s="207"/>
      <c r="N819" s="208"/>
      <c r="O819" s="71"/>
      <c r="P819" s="71"/>
      <c r="Q819" s="71"/>
      <c r="R819" s="71"/>
      <c r="S819" s="71"/>
      <c r="T819" s="72"/>
      <c r="U819" s="34"/>
      <c r="V819" s="34"/>
      <c r="W819" s="34"/>
      <c r="X819" s="34"/>
      <c r="Y819" s="34"/>
      <c r="Z819" s="34"/>
      <c r="AA819" s="34"/>
      <c r="AB819" s="34"/>
      <c r="AC819" s="34"/>
      <c r="AD819" s="34"/>
      <c r="AE819" s="34"/>
      <c r="AT819" s="17" t="s">
        <v>174</v>
      </c>
      <c r="AU819" s="17" t="s">
        <v>84</v>
      </c>
    </row>
    <row r="820" spans="1:65" s="12" customFormat="1" ht="22.9" customHeight="1">
      <c r="B820" s="175"/>
      <c r="C820" s="176"/>
      <c r="D820" s="177" t="s">
        <v>75</v>
      </c>
      <c r="E820" s="189" t="s">
        <v>1111</v>
      </c>
      <c r="F820" s="189" t="s">
        <v>1112</v>
      </c>
      <c r="G820" s="176"/>
      <c r="H820" s="176"/>
      <c r="I820" s="179"/>
      <c r="J820" s="190">
        <f>BK820</f>
        <v>0</v>
      </c>
      <c r="K820" s="176"/>
      <c r="L820" s="181"/>
      <c r="M820" s="182"/>
      <c r="N820" s="183"/>
      <c r="O820" s="183"/>
      <c r="P820" s="184">
        <f>SUM(P821:P871)</f>
        <v>0</v>
      </c>
      <c r="Q820" s="183"/>
      <c r="R820" s="184">
        <f>SUM(R821:R871)</f>
        <v>1.2296736800000001</v>
      </c>
      <c r="S820" s="183"/>
      <c r="T820" s="185">
        <f>SUM(T821:T871)</f>
        <v>1.6667280000000002</v>
      </c>
      <c r="AR820" s="186" t="s">
        <v>84</v>
      </c>
      <c r="AT820" s="187" t="s">
        <v>75</v>
      </c>
      <c r="AU820" s="187" t="s">
        <v>82</v>
      </c>
      <c r="AY820" s="186" t="s">
        <v>164</v>
      </c>
      <c r="BK820" s="188">
        <f>SUM(BK821:BK871)</f>
        <v>0</v>
      </c>
    </row>
    <row r="821" spans="1:65" s="2" customFormat="1" ht="14.45" customHeight="1">
      <c r="A821" s="34"/>
      <c r="B821" s="35"/>
      <c r="C821" s="191" t="s">
        <v>1113</v>
      </c>
      <c r="D821" s="191" t="s">
        <v>167</v>
      </c>
      <c r="E821" s="192" t="s">
        <v>1114</v>
      </c>
      <c r="F821" s="193" t="s">
        <v>1115</v>
      </c>
      <c r="G821" s="194" t="s">
        <v>258</v>
      </c>
      <c r="H821" s="195">
        <v>133.494</v>
      </c>
      <c r="I821" s="196"/>
      <c r="J821" s="197">
        <f>ROUND(I821*H821,2)</f>
        <v>0</v>
      </c>
      <c r="K821" s="193" t="s">
        <v>171</v>
      </c>
      <c r="L821" s="39"/>
      <c r="M821" s="198" t="s">
        <v>1</v>
      </c>
      <c r="N821" s="199" t="s">
        <v>42</v>
      </c>
      <c r="O821" s="71"/>
      <c r="P821" s="200">
        <f>O821*H821</f>
        <v>0</v>
      </c>
      <c r="Q821" s="200">
        <v>0</v>
      </c>
      <c r="R821" s="200">
        <f>Q821*H821</f>
        <v>0</v>
      </c>
      <c r="S821" s="200">
        <v>0.01</v>
      </c>
      <c r="T821" s="201">
        <f>S821*H821</f>
        <v>1.33494</v>
      </c>
      <c r="U821" s="34"/>
      <c r="V821" s="34"/>
      <c r="W821" s="34"/>
      <c r="X821" s="34"/>
      <c r="Y821" s="34"/>
      <c r="Z821" s="34"/>
      <c r="AA821" s="34"/>
      <c r="AB821" s="34"/>
      <c r="AC821" s="34"/>
      <c r="AD821" s="34"/>
      <c r="AE821" s="34"/>
      <c r="AR821" s="202" t="s">
        <v>865</v>
      </c>
      <c r="AT821" s="202" t="s">
        <v>167</v>
      </c>
      <c r="AU821" s="202" t="s">
        <v>84</v>
      </c>
      <c r="AY821" s="17" t="s">
        <v>164</v>
      </c>
      <c r="BE821" s="203">
        <f>IF(N821="základní",J821,0)</f>
        <v>0</v>
      </c>
      <c r="BF821" s="203">
        <f>IF(N821="snížená",J821,0)</f>
        <v>0</v>
      </c>
      <c r="BG821" s="203">
        <f>IF(N821="zákl. přenesená",J821,0)</f>
        <v>0</v>
      </c>
      <c r="BH821" s="203">
        <f>IF(N821="sníž. přenesená",J821,0)</f>
        <v>0</v>
      </c>
      <c r="BI821" s="203">
        <f>IF(N821="nulová",J821,0)</f>
        <v>0</v>
      </c>
      <c r="BJ821" s="17" t="s">
        <v>84</v>
      </c>
      <c r="BK821" s="203">
        <f>ROUND(I821*H821,2)</f>
        <v>0</v>
      </c>
      <c r="BL821" s="17" t="s">
        <v>865</v>
      </c>
      <c r="BM821" s="202" t="s">
        <v>1116</v>
      </c>
    </row>
    <row r="822" spans="1:65" s="2" customFormat="1" ht="19.5">
      <c r="A822" s="34"/>
      <c r="B822" s="35"/>
      <c r="C822" s="36"/>
      <c r="D822" s="204" t="s">
        <v>174</v>
      </c>
      <c r="E822" s="36"/>
      <c r="F822" s="205" t="s">
        <v>1117</v>
      </c>
      <c r="G822" s="36"/>
      <c r="H822" s="36"/>
      <c r="I822" s="206"/>
      <c r="J822" s="36"/>
      <c r="K822" s="36"/>
      <c r="L822" s="39"/>
      <c r="M822" s="207"/>
      <c r="N822" s="208"/>
      <c r="O822" s="71"/>
      <c r="P822" s="71"/>
      <c r="Q822" s="71"/>
      <c r="R822" s="71"/>
      <c r="S822" s="71"/>
      <c r="T822" s="72"/>
      <c r="U822" s="34"/>
      <c r="V822" s="34"/>
      <c r="W822" s="34"/>
      <c r="X822" s="34"/>
      <c r="Y822" s="34"/>
      <c r="Z822" s="34"/>
      <c r="AA822" s="34"/>
      <c r="AB822" s="34"/>
      <c r="AC822" s="34"/>
      <c r="AD822" s="34"/>
      <c r="AE822" s="34"/>
      <c r="AT822" s="17" t="s">
        <v>174</v>
      </c>
      <c r="AU822" s="17" t="s">
        <v>84</v>
      </c>
    </row>
    <row r="823" spans="1:65" s="13" customFormat="1" ht="11.25">
      <c r="B823" s="209"/>
      <c r="C823" s="210"/>
      <c r="D823" s="204" t="s">
        <v>176</v>
      </c>
      <c r="E823" s="211" t="s">
        <v>1</v>
      </c>
      <c r="F823" s="212" t="s">
        <v>1118</v>
      </c>
      <c r="G823" s="210"/>
      <c r="H823" s="213">
        <v>133.494</v>
      </c>
      <c r="I823" s="214"/>
      <c r="J823" s="210"/>
      <c r="K823" s="210"/>
      <c r="L823" s="215"/>
      <c r="M823" s="216"/>
      <c r="N823" s="217"/>
      <c r="O823" s="217"/>
      <c r="P823" s="217"/>
      <c r="Q823" s="217"/>
      <c r="R823" s="217"/>
      <c r="S823" s="217"/>
      <c r="T823" s="218"/>
      <c r="AT823" s="219" t="s">
        <v>176</v>
      </c>
      <c r="AU823" s="219" t="s">
        <v>84</v>
      </c>
      <c r="AV823" s="13" t="s">
        <v>84</v>
      </c>
      <c r="AW823" s="13" t="s">
        <v>32</v>
      </c>
      <c r="AX823" s="13" t="s">
        <v>82</v>
      </c>
      <c r="AY823" s="219" t="s">
        <v>164</v>
      </c>
    </row>
    <row r="824" spans="1:65" s="2" customFormat="1" ht="24.2" customHeight="1">
      <c r="A824" s="34"/>
      <c r="B824" s="35"/>
      <c r="C824" s="191" t="s">
        <v>1119</v>
      </c>
      <c r="D824" s="191" t="s">
        <v>167</v>
      </c>
      <c r="E824" s="192" t="s">
        <v>1120</v>
      </c>
      <c r="F824" s="193" t="s">
        <v>1121</v>
      </c>
      <c r="G824" s="194" t="s">
        <v>258</v>
      </c>
      <c r="H824" s="195">
        <v>133.494</v>
      </c>
      <c r="I824" s="196"/>
      <c r="J824" s="197">
        <f>ROUND(I824*H824,2)</f>
        <v>0</v>
      </c>
      <c r="K824" s="193" t="s">
        <v>171</v>
      </c>
      <c r="L824" s="39"/>
      <c r="M824" s="198" t="s">
        <v>1</v>
      </c>
      <c r="N824" s="199" t="s">
        <v>42</v>
      </c>
      <c r="O824" s="71"/>
      <c r="P824" s="200">
        <f>O824*H824</f>
        <v>0</v>
      </c>
      <c r="Q824" s="200">
        <v>0</v>
      </c>
      <c r="R824" s="200">
        <f>Q824*H824</f>
        <v>0</v>
      </c>
      <c r="S824" s="200">
        <v>2E-3</v>
      </c>
      <c r="T824" s="201">
        <f>S824*H824</f>
        <v>0.266988</v>
      </c>
      <c r="U824" s="34"/>
      <c r="V824" s="34"/>
      <c r="W824" s="34"/>
      <c r="X824" s="34"/>
      <c r="Y824" s="34"/>
      <c r="Z824" s="34"/>
      <c r="AA824" s="34"/>
      <c r="AB824" s="34"/>
      <c r="AC824" s="34"/>
      <c r="AD824" s="34"/>
      <c r="AE824" s="34"/>
      <c r="AR824" s="202" t="s">
        <v>865</v>
      </c>
      <c r="AT824" s="202" t="s">
        <v>167</v>
      </c>
      <c r="AU824" s="202" t="s">
        <v>84</v>
      </c>
      <c r="AY824" s="17" t="s">
        <v>164</v>
      </c>
      <c r="BE824" s="203">
        <f>IF(N824="základní",J824,0)</f>
        <v>0</v>
      </c>
      <c r="BF824" s="203">
        <f>IF(N824="snížená",J824,0)</f>
        <v>0</v>
      </c>
      <c r="BG824" s="203">
        <f>IF(N824="zákl. přenesená",J824,0)</f>
        <v>0</v>
      </c>
      <c r="BH824" s="203">
        <f>IF(N824="sníž. přenesená",J824,0)</f>
        <v>0</v>
      </c>
      <c r="BI824" s="203">
        <f>IF(N824="nulová",J824,0)</f>
        <v>0</v>
      </c>
      <c r="BJ824" s="17" t="s">
        <v>84</v>
      </c>
      <c r="BK824" s="203">
        <f>ROUND(I824*H824,2)</f>
        <v>0</v>
      </c>
      <c r="BL824" s="17" t="s">
        <v>865</v>
      </c>
      <c r="BM824" s="202" t="s">
        <v>1122</v>
      </c>
    </row>
    <row r="825" spans="1:65" s="2" customFormat="1" ht="19.5">
      <c r="A825" s="34"/>
      <c r="B825" s="35"/>
      <c r="C825" s="36"/>
      <c r="D825" s="204" t="s">
        <v>174</v>
      </c>
      <c r="E825" s="36"/>
      <c r="F825" s="205" t="s">
        <v>1123</v>
      </c>
      <c r="G825" s="36"/>
      <c r="H825" s="36"/>
      <c r="I825" s="206"/>
      <c r="J825" s="36"/>
      <c r="K825" s="36"/>
      <c r="L825" s="39"/>
      <c r="M825" s="207"/>
      <c r="N825" s="208"/>
      <c r="O825" s="71"/>
      <c r="P825" s="71"/>
      <c r="Q825" s="71"/>
      <c r="R825" s="71"/>
      <c r="S825" s="71"/>
      <c r="T825" s="72"/>
      <c r="U825" s="34"/>
      <c r="V825" s="34"/>
      <c r="W825" s="34"/>
      <c r="X825" s="34"/>
      <c r="Y825" s="34"/>
      <c r="Z825" s="34"/>
      <c r="AA825" s="34"/>
      <c r="AB825" s="34"/>
      <c r="AC825" s="34"/>
      <c r="AD825" s="34"/>
      <c r="AE825" s="34"/>
      <c r="AT825" s="17" t="s">
        <v>174</v>
      </c>
      <c r="AU825" s="17" t="s">
        <v>84</v>
      </c>
    </row>
    <row r="826" spans="1:65" s="13" customFormat="1" ht="11.25">
      <c r="B826" s="209"/>
      <c r="C826" s="210"/>
      <c r="D826" s="204" t="s">
        <v>176</v>
      </c>
      <c r="E826" s="211" t="s">
        <v>1</v>
      </c>
      <c r="F826" s="212" t="s">
        <v>1118</v>
      </c>
      <c r="G826" s="210"/>
      <c r="H826" s="213">
        <v>133.494</v>
      </c>
      <c r="I826" s="214"/>
      <c r="J826" s="210"/>
      <c r="K826" s="210"/>
      <c r="L826" s="215"/>
      <c r="M826" s="216"/>
      <c r="N826" s="217"/>
      <c r="O826" s="217"/>
      <c r="P826" s="217"/>
      <c r="Q826" s="217"/>
      <c r="R826" s="217"/>
      <c r="S826" s="217"/>
      <c r="T826" s="218"/>
      <c r="AT826" s="219" t="s">
        <v>176</v>
      </c>
      <c r="AU826" s="219" t="s">
        <v>84</v>
      </c>
      <c r="AV826" s="13" t="s">
        <v>84</v>
      </c>
      <c r="AW826" s="13" t="s">
        <v>32</v>
      </c>
      <c r="AX826" s="13" t="s">
        <v>82</v>
      </c>
      <c r="AY826" s="219" t="s">
        <v>164</v>
      </c>
    </row>
    <row r="827" spans="1:65" s="2" customFormat="1" ht="24.2" customHeight="1">
      <c r="A827" s="34"/>
      <c r="B827" s="35"/>
      <c r="C827" s="191" t="s">
        <v>1124</v>
      </c>
      <c r="D827" s="191" t="s">
        <v>167</v>
      </c>
      <c r="E827" s="192" t="s">
        <v>1125</v>
      </c>
      <c r="F827" s="193" t="s">
        <v>1126</v>
      </c>
      <c r="G827" s="194" t="s">
        <v>322</v>
      </c>
      <c r="H827" s="195">
        <v>18</v>
      </c>
      <c r="I827" s="196"/>
      <c r="J827" s="197">
        <f>ROUND(I827*H827,2)</f>
        <v>0</v>
      </c>
      <c r="K827" s="193" t="s">
        <v>171</v>
      </c>
      <c r="L827" s="39"/>
      <c r="M827" s="198" t="s">
        <v>1</v>
      </c>
      <c r="N827" s="199" t="s">
        <v>42</v>
      </c>
      <c r="O827" s="71"/>
      <c r="P827" s="200">
        <f>O827*H827</f>
        <v>0</v>
      </c>
      <c r="Q827" s="200">
        <v>0</v>
      </c>
      <c r="R827" s="200">
        <f>Q827*H827</f>
        <v>0</v>
      </c>
      <c r="S827" s="200">
        <v>2.9999999999999997E-4</v>
      </c>
      <c r="T827" s="201">
        <f>S827*H827</f>
        <v>5.3999999999999994E-3</v>
      </c>
      <c r="U827" s="34"/>
      <c r="V827" s="34"/>
      <c r="W827" s="34"/>
      <c r="X827" s="34"/>
      <c r="Y827" s="34"/>
      <c r="Z827" s="34"/>
      <c r="AA827" s="34"/>
      <c r="AB827" s="34"/>
      <c r="AC827" s="34"/>
      <c r="AD827" s="34"/>
      <c r="AE827" s="34"/>
      <c r="AR827" s="202" t="s">
        <v>865</v>
      </c>
      <c r="AT827" s="202" t="s">
        <v>167</v>
      </c>
      <c r="AU827" s="202" t="s">
        <v>84</v>
      </c>
      <c r="AY827" s="17" t="s">
        <v>164</v>
      </c>
      <c r="BE827" s="203">
        <f>IF(N827="základní",J827,0)</f>
        <v>0</v>
      </c>
      <c r="BF827" s="203">
        <f>IF(N827="snížená",J827,0)</f>
        <v>0</v>
      </c>
      <c r="BG827" s="203">
        <f>IF(N827="zákl. přenesená",J827,0)</f>
        <v>0</v>
      </c>
      <c r="BH827" s="203">
        <f>IF(N827="sníž. přenesená",J827,0)</f>
        <v>0</v>
      </c>
      <c r="BI827" s="203">
        <f>IF(N827="nulová",J827,0)</f>
        <v>0</v>
      </c>
      <c r="BJ827" s="17" t="s">
        <v>84</v>
      </c>
      <c r="BK827" s="203">
        <f>ROUND(I827*H827,2)</f>
        <v>0</v>
      </c>
      <c r="BL827" s="17" t="s">
        <v>865</v>
      </c>
      <c r="BM827" s="202" t="s">
        <v>1127</v>
      </c>
    </row>
    <row r="828" spans="1:65" s="2" customFormat="1" ht="11.25">
      <c r="A828" s="34"/>
      <c r="B828" s="35"/>
      <c r="C828" s="36"/>
      <c r="D828" s="204" t="s">
        <v>174</v>
      </c>
      <c r="E828" s="36"/>
      <c r="F828" s="205" t="s">
        <v>1128</v>
      </c>
      <c r="G828" s="36"/>
      <c r="H828" s="36"/>
      <c r="I828" s="206"/>
      <c r="J828" s="36"/>
      <c r="K828" s="36"/>
      <c r="L828" s="39"/>
      <c r="M828" s="207"/>
      <c r="N828" s="208"/>
      <c r="O828" s="71"/>
      <c r="P828" s="71"/>
      <c r="Q828" s="71"/>
      <c r="R828" s="71"/>
      <c r="S828" s="71"/>
      <c r="T828" s="72"/>
      <c r="U828" s="34"/>
      <c r="V828" s="34"/>
      <c r="W828" s="34"/>
      <c r="X828" s="34"/>
      <c r="Y828" s="34"/>
      <c r="Z828" s="34"/>
      <c r="AA828" s="34"/>
      <c r="AB828" s="34"/>
      <c r="AC828" s="34"/>
      <c r="AD828" s="34"/>
      <c r="AE828" s="34"/>
      <c r="AT828" s="17" t="s">
        <v>174</v>
      </c>
      <c r="AU828" s="17" t="s">
        <v>84</v>
      </c>
    </row>
    <row r="829" spans="1:65" s="13" customFormat="1" ht="11.25">
      <c r="B829" s="209"/>
      <c r="C829" s="210"/>
      <c r="D829" s="204" t="s">
        <v>176</v>
      </c>
      <c r="E829" s="211" t="s">
        <v>1</v>
      </c>
      <c r="F829" s="212" t="s">
        <v>1129</v>
      </c>
      <c r="G829" s="210"/>
      <c r="H829" s="213">
        <v>18</v>
      </c>
      <c r="I829" s="214"/>
      <c r="J829" s="210"/>
      <c r="K829" s="210"/>
      <c r="L829" s="215"/>
      <c r="M829" s="216"/>
      <c r="N829" s="217"/>
      <c r="O829" s="217"/>
      <c r="P829" s="217"/>
      <c r="Q829" s="217"/>
      <c r="R829" s="217"/>
      <c r="S829" s="217"/>
      <c r="T829" s="218"/>
      <c r="AT829" s="219" t="s">
        <v>176</v>
      </c>
      <c r="AU829" s="219" t="s">
        <v>84</v>
      </c>
      <c r="AV829" s="13" t="s">
        <v>84</v>
      </c>
      <c r="AW829" s="13" t="s">
        <v>32</v>
      </c>
      <c r="AX829" s="13" t="s">
        <v>82</v>
      </c>
      <c r="AY829" s="219" t="s">
        <v>164</v>
      </c>
    </row>
    <row r="830" spans="1:65" s="2" customFormat="1" ht="14.45" customHeight="1">
      <c r="A830" s="34"/>
      <c r="B830" s="35"/>
      <c r="C830" s="191" t="s">
        <v>1130</v>
      </c>
      <c r="D830" s="191" t="s">
        <v>167</v>
      </c>
      <c r="E830" s="192" t="s">
        <v>1131</v>
      </c>
      <c r="F830" s="193" t="s">
        <v>1132</v>
      </c>
      <c r="G830" s="194" t="s">
        <v>244</v>
      </c>
      <c r="H830" s="195">
        <v>34.799999999999997</v>
      </c>
      <c r="I830" s="196"/>
      <c r="J830" s="197">
        <f>ROUND(I830*H830,2)</f>
        <v>0</v>
      </c>
      <c r="K830" s="193" t="s">
        <v>171</v>
      </c>
      <c r="L830" s="39"/>
      <c r="M830" s="198" t="s">
        <v>1</v>
      </c>
      <c r="N830" s="199" t="s">
        <v>42</v>
      </c>
      <c r="O830" s="71"/>
      <c r="P830" s="200">
        <f>O830*H830</f>
        <v>0</v>
      </c>
      <c r="Q830" s="200">
        <v>0</v>
      </c>
      <c r="R830" s="200">
        <f>Q830*H830</f>
        <v>0</v>
      </c>
      <c r="S830" s="200">
        <v>1.6999999999999999E-3</v>
      </c>
      <c r="T830" s="201">
        <f>S830*H830</f>
        <v>5.915999999999999E-2</v>
      </c>
      <c r="U830" s="34"/>
      <c r="V830" s="34"/>
      <c r="W830" s="34"/>
      <c r="X830" s="34"/>
      <c r="Y830" s="34"/>
      <c r="Z830" s="34"/>
      <c r="AA830" s="34"/>
      <c r="AB830" s="34"/>
      <c r="AC830" s="34"/>
      <c r="AD830" s="34"/>
      <c r="AE830" s="34"/>
      <c r="AR830" s="202" t="s">
        <v>865</v>
      </c>
      <c r="AT830" s="202" t="s">
        <v>167</v>
      </c>
      <c r="AU830" s="202" t="s">
        <v>84</v>
      </c>
      <c r="AY830" s="17" t="s">
        <v>164</v>
      </c>
      <c r="BE830" s="203">
        <f>IF(N830="základní",J830,0)</f>
        <v>0</v>
      </c>
      <c r="BF830" s="203">
        <f>IF(N830="snížená",J830,0)</f>
        <v>0</v>
      </c>
      <c r="BG830" s="203">
        <f>IF(N830="zákl. přenesená",J830,0)</f>
        <v>0</v>
      </c>
      <c r="BH830" s="203">
        <f>IF(N830="sníž. přenesená",J830,0)</f>
        <v>0</v>
      </c>
      <c r="BI830" s="203">
        <f>IF(N830="nulová",J830,0)</f>
        <v>0</v>
      </c>
      <c r="BJ830" s="17" t="s">
        <v>84</v>
      </c>
      <c r="BK830" s="203">
        <f>ROUND(I830*H830,2)</f>
        <v>0</v>
      </c>
      <c r="BL830" s="17" t="s">
        <v>865</v>
      </c>
      <c r="BM830" s="202" t="s">
        <v>1133</v>
      </c>
    </row>
    <row r="831" spans="1:65" s="2" customFormat="1" ht="19.5">
      <c r="A831" s="34"/>
      <c r="B831" s="35"/>
      <c r="C831" s="36"/>
      <c r="D831" s="204" t="s">
        <v>174</v>
      </c>
      <c r="E831" s="36"/>
      <c r="F831" s="205" t="s">
        <v>1134</v>
      </c>
      <c r="G831" s="36"/>
      <c r="H831" s="36"/>
      <c r="I831" s="206"/>
      <c r="J831" s="36"/>
      <c r="K831" s="36"/>
      <c r="L831" s="39"/>
      <c r="M831" s="207"/>
      <c r="N831" s="208"/>
      <c r="O831" s="71"/>
      <c r="P831" s="71"/>
      <c r="Q831" s="71"/>
      <c r="R831" s="71"/>
      <c r="S831" s="71"/>
      <c r="T831" s="72"/>
      <c r="U831" s="34"/>
      <c r="V831" s="34"/>
      <c r="W831" s="34"/>
      <c r="X831" s="34"/>
      <c r="Y831" s="34"/>
      <c r="Z831" s="34"/>
      <c r="AA831" s="34"/>
      <c r="AB831" s="34"/>
      <c r="AC831" s="34"/>
      <c r="AD831" s="34"/>
      <c r="AE831" s="34"/>
      <c r="AT831" s="17" t="s">
        <v>174</v>
      </c>
      <c r="AU831" s="17" t="s">
        <v>84</v>
      </c>
    </row>
    <row r="832" spans="1:65" s="13" customFormat="1" ht="11.25">
      <c r="B832" s="209"/>
      <c r="C832" s="210"/>
      <c r="D832" s="204" t="s">
        <v>176</v>
      </c>
      <c r="E832" s="211" t="s">
        <v>1</v>
      </c>
      <c r="F832" s="212" t="s">
        <v>1135</v>
      </c>
      <c r="G832" s="210"/>
      <c r="H832" s="213">
        <v>34.799999999999997</v>
      </c>
      <c r="I832" s="214"/>
      <c r="J832" s="210"/>
      <c r="K832" s="210"/>
      <c r="L832" s="215"/>
      <c r="M832" s="216"/>
      <c r="N832" s="217"/>
      <c r="O832" s="217"/>
      <c r="P832" s="217"/>
      <c r="Q832" s="217"/>
      <c r="R832" s="217"/>
      <c r="S832" s="217"/>
      <c r="T832" s="218"/>
      <c r="AT832" s="219" t="s">
        <v>176</v>
      </c>
      <c r="AU832" s="219" t="s">
        <v>84</v>
      </c>
      <c r="AV832" s="13" t="s">
        <v>84</v>
      </c>
      <c r="AW832" s="13" t="s">
        <v>32</v>
      </c>
      <c r="AX832" s="13" t="s">
        <v>82</v>
      </c>
      <c r="AY832" s="219" t="s">
        <v>164</v>
      </c>
    </row>
    <row r="833" spans="1:65" s="2" customFormat="1" ht="14.45" customHeight="1">
      <c r="A833" s="34"/>
      <c r="B833" s="35"/>
      <c r="C833" s="191" t="s">
        <v>1136</v>
      </c>
      <c r="D833" s="191" t="s">
        <v>167</v>
      </c>
      <c r="E833" s="192" t="s">
        <v>1137</v>
      </c>
      <c r="F833" s="193" t="s">
        <v>1138</v>
      </c>
      <c r="G833" s="194" t="s">
        <v>322</v>
      </c>
      <c r="H833" s="195">
        <v>2</v>
      </c>
      <c r="I833" s="196"/>
      <c r="J833" s="197">
        <f>ROUND(I833*H833,2)</f>
        <v>0</v>
      </c>
      <c r="K833" s="193" t="s">
        <v>171</v>
      </c>
      <c r="L833" s="39"/>
      <c r="M833" s="198" t="s">
        <v>1</v>
      </c>
      <c r="N833" s="199" t="s">
        <v>42</v>
      </c>
      <c r="O833" s="71"/>
      <c r="P833" s="200">
        <f>O833*H833</f>
        <v>0</v>
      </c>
      <c r="Q833" s="200">
        <v>0</v>
      </c>
      <c r="R833" s="200">
        <f>Q833*H833</f>
        <v>0</v>
      </c>
      <c r="S833" s="200">
        <v>1.2E-4</v>
      </c>
      <c r="T833" s="201">
        <f>S833*H833</f>
        <v>2.4000000000000001E-4</v>
      </c>
      <c r="U833" s="34"/>
      <c r="V833" s="34"/>
      <c r="W833" s="34"/>
      <c r="X833" s="34"/>
      <c r="Y833" s="34"/>
      <c r="Z833" s="34"/>
      <c r="AA833" s="34"/>
      <c r="AB833" s="34"/>
      <c r="AC833" s="34"/>
      <c r="AD833" s="34"/>
      <c r="AE833" s="34"/>
      <c r="AR833" s="202" t="s">
        <v>865</v>
      </c>
      <c r="AT833" s="202" t="s">
        <v>167</v>
      </c>
      <c r="AU833" s="202" t="s">
        <v>84</v>
      </c>
      <c r="AY833" s="17" t="s">
        <v>164</v>
      </c>
      <c r="BE833" s="203">
        <f>IF(N833="základní",J833,0)</f>
        <v>0</v>
      </c>
      <c r="BF833" s="203">
        <f>IF(N833="snížená",J833,0)</f>
        <v>0</v>
      </c>
      <c r="BG833" s="203">
        <f>IF(N833="zákl. přenesená",J833,0)</f>
        <v>0</v>
      </c>
      <c r="BH833" s="203">
        <f>IF(N833="sníž. přenesená",J833,0)</f>
        <v>0</v>
      </c>
      <c r="BI833" s="203">
        <f>IF(N833="nulová",J833,0)</f>
        <v>0</v>
      </c>
      <c r="BJ833" s="17" t="s">
        <v>84</v>
      </c>
      <c r="BK833" s="203">
        <f>ROUND(I833*H833,2)</f>
        <v>0</v>
      </c>
      <c r="BL833" s="17" t="s">
        <v>865</v>
      </c>
      <c r="BM833" s="202" t="s">
        <v>1139</v>
      </c>
    </row>
    <row r="834" spans="1:65" s="2" customFormat="1" ht="19.5">
      <c r="A834" s="34"/>
      <c r="B834" s="35"/>
      <c r="C834" s="36"/>
      <c r="D834" s="204" t="s">
        <v>174</v>
      </c>
      <c r="E834" s="36"/>
      <c r="F834" s="205" t="s">
        <v>1140</v>
      </c>
      <c r="G834" s="36"/>
      <c r="H834" s="36"/>
      <c r="I834" s="206"/>
      <c r="J834" s="36"/>
      <c r="K834" s="36"/>
      <c r="L834" s="39"/>
      <c r="M834" s="207"/>
      <c r="N834" s="208"/>
      <c r="O834" s="71"/>
      <c r="P834" s="71"/>
      <c r="Q834" s="71"/>
      <c r="R834" s="71"/>
      <c r="S834" s="71"/>
      <c r="T834" s="72"/>
      <c r="U834" s="34"/>
      <c r="V834" s="34"/>
      <c r="W834" s="34"/>
      <c r="X834" s="34"/>
      <c r="Y834" s="34"/>
      <c r="Z834" s="34"/>
      <c r="AA834" s="34"/>
      <c r="AB834" s="34"/>
      <c r="AC834" s="34"/>
      <c r="AD834" s="34"/>
      <c r="AE834" s="34"/>
      <c r="AT834" s="17" t="s">
        <v>174</v>
      </c>
      <c r="AU834" s="17" t="s">
        <v>84</v>
      </c>
    </row>
    <row r="835" spans="1:65" s="13" customFormat="1" ht="11.25">
      <c r="B835" s="209"/>
      <c r="C835" s="210"/>
      <c r="D835" s="204" t="s">
        <v>176</v>
      </c>
      <c r="E835" s="211" t="s">
        <v>1</v>
      </c>
      <c r="F835" s="212" t="s">
        <v>1141</v>
      </c>
      <c r="G835" s="210"/>
      <c r="H835" s="213">
        <v>2</v>
      </c>
      <c r="I835" s="214"/>
      <c r="J835" s="210"/>
      <c r="K835" s="210"/>
      <c r="L835" s="215"/>
      <c r="M835" s="216"/>
      <c r="N835" s="217"/>
      <c r="O835" s="217"/>
      <c r="P835" s="217"/>
      <c r="Q835" s="217"/>
      <c r="R835" s="217"/>
      <c r="S835" s="217"/>
      <c r="T835" s="218"/>
      <c r="AT835" s="219" t="s">
        <v>176</v>
      </c>
      <c r="AU835" s="219" t="s">
        <v>84</v>
      </c>
      <c r="AV835" s="13" t="s">
        <v>84</v>
      </c>
      <c r="AW835" s="13" t="s">
        <v>32</v>
      </c>
      <c r="AX835" s="13" t="s">
        <v>82</v>
      </c>
      <c r="AY835" s="219" t="s">
        <v>164</v>
      </c>
    </row>
    <row r="836" spans="1:65" s="2" customFormat="1" ht="24.2" customHeight="1">
      <c r="A836" s="34"/>
      <c r="B836" s="35"/>
      <c r="C836" s="191" t="s">
        <v>1142</v>
      </c>
      <c r="D836" s="191" t="s">
        <v>167</v>
      </c>
      <c r="E836" s="192" t="s">
        <v>1143</v>
      </c>
      <c r="F836" s="193" t="s">
        <v>1144</v>
      </c>
      <c r="G836" s="194" t="s">
        <v>258</v>
      </c>
      <c r="H836" s="195">
        <v>138.15600000000001</v>
      </c>
      <c r="I836" s="196"/>
      <c r="J836" s="197">
        <f>ROUND(I836*H836,2)</f>
        <v>0</v>
      </c>
      <c r="K836" s="193" t="s">
        <v>171</v>
      </c>
      <c r="L836" s="39"/>
      <c r="M836" s="198" t="s">
        <v>1</v>
      </c>
      <c r="N836" s="199" t="s">
        <v>42</v>
      </c>
      <c r="O836" s="71"/>
      <c r="P836" s="200">
        <f>O836*H836</f>
        <v>0</v>
      </c>
      <c r="Q836" s="200">
        <v>0</v>
      </c>
      <c r="R836" s="200">
        <f>Q836*H836</f>
        <v>0</v>
      </c>
      <c r="S836" s="200">
        <v>0</v>
      </c>
      <c r="T836" s="201">
        <f>S836*H836</f>
        <v>0</v>
      </c>
      <c r="U836" s="34"/>
      <c r="V836" s="34"/>
      <c r="W836" s="34"/>
      <c r="X836" s="34"/>
      <c r="Y836" s="34"/>
      <c r="Z836" s="34"/>
      <c r="AA836" s="34"/>
      <c r="AB836" s="34"/>
      <c r="AC836" s="34"/>
      <c r="AD836" s="34"/>
      <c r="AE836" s="34"/>
      <c r="AR836" s="202" t="s">
        <v>865</v>
      </c>
      <c r="AT836" s="202" t="s">
        <v>167</v>
      </c>
      <c r="AU836" s="202" t="s">
        <v>84</v>
      </c>
      <c r="AY836" s="17" t="s">
        <v>164</v>
      </c>
      <c r="BE836" s="203">
        <f>IF(N836="základní",J836,0)</f>
        <v>0</v>
      </c>
      <c r="BF836" s="203">
        <f>IF(N836="snížená",J836,0)</f>
        <v>0</v>
      </c>
      <c r="BG836" s="203">
        <f>IF(N836="zákl. přenesená",J836,0)</f>
        <v>0</v>
      </c>
      <c r="BH836" s="203">
        <f>IF(N836="sníž. přenesená",J836,0)</f>
        <v>0</v>
      </c>
      <c r="BI836" s="203">
        <f>IF(N836="nulová",J836,0)</f>
        <v>0</v>
      </c>
      <c r="BJ836" s="17" t="s">
        <v>84</v>
      </c>
      <c r="BK836" s="203">
        <f>ROUND(I836*H836,2)</f>
        <v>0</v>
      </c>
      <c r="BL836" s="17" t="s">
        <v>865</v>
      </c>
      <c r="BM836" s="202" t="s">
        <v>1145</v>
      </c>
    </row>
    <row r="837" spans="1:65" s="2" customFormat="1" ht="19.5">
      <c r="A837" s="34"/>
      <c r="B837" s="35"/>
      <c r="C837" s="36"/>
      <c r="D837" s="204" t="s">
        <v>174</v>
      </c>
      <c r="E837" s="36"/>
      <c r="F837" s="205" t="s">
        <v>1146</v>
      </c>
      <c r="G837" s="36"/>
      <c r="H837" s="36"/>
      <c r="I837" s="206"/>
      <c r="J837" s="36"/>
      <c r="K837" s="36"/>
      <c r="L837" s="39"/>
      <c r="M837" s="207"/>
      <c r="N837" s="208"/>
      <c r="O837" s="71"/>
      <c r="P837" s="71"/>
      <c r="Q837" s="71"/>
      <c r="R837" s="71"/>
      <c r="S837" s="71"/>
      <c r="T837" s="72"/>
      <c r="U837" s="34"/>
      <c r="V837" s="34"/>
      <c r="W837" s="34"/>
      <c r="X837" s="34"/>
      <c r="Y837" s="34"/>
      <c r="Z837" s="34"/>
      <c r="AA837" s="34"/>
      <c r="AB837" s="34"/>
      <c r="AC837" s="34"/>
      <c r="AD837" s="34"/>
      <c r="AE837" s="34"/>
      <c r="AT837" s="17" t="s">
        <v>174</v>
      </c>
      <c r="AU837" s="17" t="s">
        <v>84</v>
      </c>
    </row>
    <row r="838" spans="1:65" s="13" customFormat="1" ht="11.25">
      <c r="B838" s="209"/>
      <c r="C838" s="210"/>
      <c r="D838" s="204" t="s">
        <v>176</v>
      </c>
      <c r="E838" s="211" t="s">
        <v>1</v>
      </c>
      <c r="F838" s="212" t="s">
        <v>1147</v>
      </c>
      <c r="G838" s="210"/>
      <c r="H838" s="213">
        <v>138.15600000000001</v>
      </c>
      <c r="I838" s="214"/>
      <c r="J838" s="210"/>
      <c r="K838" s="210"/>
      <c r="L838" s="215"/>
      <c r="M838" s="216"/>
      <c r="N838" s="217"/>
      <c r="O838" s="217"/>
      <c r="P838" s="217"/>
      <c r="Q838" s="217"/>
      <c r="R838" s="217"/>
      <c r="S838" s="217"/>
      <c r="T838" s="218"/>
      <c r="AT838" s="219" t="s">
        <v>176</v>
      </c>
      <c r="AU838" s="219" t="s">
        <v>84</v>
      </c>
      <c r="AV838" s="13" t="s">
        <v>84</v>
      </c>
      <c r="AW838" s="13" t="s">
        <v>32</v>
      </c>
      <c r="AX838" s="13" t="s">
        <v>82</v>
      </c>
      <c r="AY838" s="219" t="s">
        <v>164</v>
      </c>
    </row>
    <row r="839" spans="1:65" s="2" customFormat="1" ht="49.15" customHeight="1">
      <c r="A839" s="34"/>
      <c r="B839" s="35"/>
      <c r="C839" s="231" t="s">
        <v>1148</v>
      </c>
      <c r="D839" s="231" t="s">
        <v>218</v>
      </c>
      <c r="E839" s="232" t="s">
        <v>1149</v>
      </c>
      <c r="F839" s="233" t="s">
        <v>1150</v>
      </c>
      <c r="G839" s="234" t="s">
        <v>258</v>
      </c>
      <c r="H839" s="235">
        <v>158.87899999999999</v>
      </c>
      <c r="I839" s="236"/>
      <c r="J839" s="237">
        <f>ROUND(I839*H839,2)</f>
        <v>0</v>
      </c>
      <c r="K839" s="233" t="s">
        <v>171</v>
      </c>
      <c r="L839" s="238"/>
      <c r="M839" s="239" t="s">
        <v>1</v>
      </c>
      <c r="N839" s="240" t="s">
        <v>42</v>
      </c>
      <c r="O839" s="71"/>
      <c r="P839" s="200">
        <f>O839*H839</f>
        <v>0</v>
      </c>
      <c r="Q839" s="200">
        <v>4.3E-3</v>
      </c>
      <c r="R839" s="200">
        <f>Q839*H839</f>
        <v>0.68317969999999995</v>
      </c>
      <c r="S839" s="200">
        <v>0</v>
      </c>
      <c r="T839" s="201">
        <f>S839*H839</f>
        <v>0</v>
      </c>
      <c r="U839" s="34"/>
      <c r="V839" s="34"/>
      <c r="W839" s="34"/>
      <c r="X839" s="34"/>
      <c r="Y839" s="34"/>
      <c r="Z839" s="34"/>
      <c r="AA839" s="34"/>
      <c r="AB839" s="34"/>
      <c r="AC839" s="34"/>
      <c r="AD839" s="34"/>
      <c r="AE839" s="34"/>
      <c r="AR839" s="202" t="s">
        <v>1069</v>
      </c>
      <c r="AT839" s="202" t="s">
        <v>218</v>
      </c>
      <c r="AU839" s="202" t="s">
        <v>84</v>
      </c>
      <c r="AY839" s="17" t="s">
        <v>164</v>
      </c>
      <c r="BE839" s="203">
        <f>IF(N839="základní",J839,0)</f>
        <v>0</v>
      </c>
      <c r="BF839" s="203">
        <f>IF(N839="snížená",J839,0)</f>
        <v>0</v>
      </c>
      <c r="BG839" s="203">
        <f>IF(N839="zákl. přenesená",J839,0)</f>
        <v>0</v>
      </c>
      <c r="BH839" s="203">
        <f>IF(N839="sníž. přenesená",J839,0)</f>
        <v>0</v>
      </c>
      <c r="BI839" s="203">
        <f>IF(N839="nulová",J839,0)</f>
        <v>0</v>
      </c>
      <c r="BJ839" s="17" t="s">
        <v>84</v>
      </c>
      <c r="BK839" s="203">
        <f>ROUND(I839*H839,2)</f>
        <v>0</v>
      </c>
      <c r="BL839" s="17" t="s">
        <v>865</v>
      </c>
      <c r="BM839" s="202" t="s">
        <v>1151</v>
      </c>
    </row>
    <row r="840" spans="1:65" s="2" customFormat="1" ht="29.25">
      <c r="A840" s="34"/>
      <c r="B840" s="35"/>
      <c r="C840" s="36"/>
      <c r="D840" s="204" t="s">
        <v>174</v>
      </c>
      <c r="E840" s="36"/>
      <c r="F840" s="205" t="s">
        <v>1150</v>
      </c>
      <c r="G840" s="36"/>
      <c r="H840" s="36"/>
      <c r="I840" s="206"/>
      <c r="J840" s="36"/>
      <c r="K840" s="36"/>
      <c r="L840" s="39"/>
      <c r="M840" s="207"/>
      <c r="N840" s="208"/>
      <c r="O840" s="71"/>
      <c r="P840" s="71"/>
      <c r="Q840" s="71"/>
      <c r="R840" s="71"/>
      <c r="S840" s="71"/>
      <c r="T840" s="72"/>
      <c r="U840" s="34"/>
      <c r="V840" s="34"/>
      <c r="W840" s="34"/>
      <c r="X840" s="34"/>
      <c r="Y840" s="34"/>
      <c r="Z840" s="34"/>
      <c r="AA840" s="34"/>
      <c r="AB840" s="34"/>
      <c r="AC840" s="34"/>
      <c r="AD840" s="34"/>
      <c r="AE840" s="34"/>
      <c r="AT840" s="17" t="s">
        <v>174</v>
      </c>
      <c r="AU840" s="17" t="s">
        <v>84</v>
      </c>
    </row>
    <row r="841" spans="1:65" s="13" customFormat="1" ht="11.25">
      <c r="B841" s="209"/>
      <c r="C841" s="210"/>
      <c r="D841" s="204" t="s">
        <v>176</v>
      </c>
      <c r="E841" s="210"/>
      <c r="F841" s="212" t="s">
        <v>1152</v>
      </c>
      <c r="G841" s="210"/>
      <c r="H841" s="213">
        <v>158.87899999999999</v>
      </c>
      <c r="I841" s="214"/>
      <c r="J841" s="210"/>
      <c r="K841" s="210"/>
      <c r="L841" s="215"/>
      <c r="M841" s="216"/>
      <c r="N841" s="217"/>
      <c r="O841" s="217"/>
      <c r="P841" s="217"/>
      <c r="Q841" s="217"/>
      <c r="R841" s="217"/>
      <c r="S841" s="217"/>
      <c r="T841" s="218"/>
      <c r="AT841" s="219" t="s">
        <v>176</v>
      </c>
      <c r="AU841" s="219" t="s">
        <v>84</v>
      </c>
      <c r="AV841" s="13" t="s">
        <v>84</v>
      </c>
      <c r="AW841" s="13" t="s">
        <v>4</v>
      </c>
      <c r="AX841" s="13" t="s">
        <v>82</v>
      </c>
      <c r="AY841" s="219" t="s">
        <v>164</v>
      </c>
    </row>
    <row r="842" spans="1:65" s="2" customFormat="1" ht="24.2" customHeight="1">
      <c r="A842" s="34"/>
      <c r="B842" s="35"/>
      <c r="C842" s="191" t="s">
        <v>1153</v>
      </c>
      <c r="D842" s="191" t="s">
        <v>167</v>
      </c>
      <c r="E842" s="192" t="s">
        <v>1154</v>
      </c>
      <c r="F842" s="193" t="s">
        <v>1155</v>
      </c>
      <c r="G842" s="194" t="s">
        <v>322</v>
      </c>
      <c r="H842" s="195">
        <v>4</v>
      </c>
      <c r="I842" s="196"/>
      <c r="J842" s="197">
        <f>ROUND(I842*H842,2)</f>
        <v>0</v>
      </c>
      <c r="K842" s="193" t="s">
        <v>171</v>
      </c>
      <c r="L842" s="39"/>
      <c r="M842" s="198" t="s">
        <v>1</v>
      </c>
      <c r="N842" s="199" t="s">
        <v>42</v>
      </c>
      <c r="O842" s="71"/>
      <c r="P842" s="200">
        <f>O842*H842</f>
        <v>0</v>
      </c>
      <c r="Q842" s="200">
        <v>7.4999999999999997E-3</v>
      </c>
      <c r="R842" s="200">
        <f>Q842*H842</f>
        <v>0.03</v>
      </c>
      <c r="S842" s="200">
        <v>0</v>
      </c>
      <c r="T842" s="201">
        <f>S842*H842</f>
        <v>0</v>
      </c>
      <c r="U842" s="34"/>
      <c r="V842" s="34"/>
      <c r="W842" s="34"/>
      <c r="X842" s="34"/>
      <c r="Y842" s="34"/>
      <c r="Z842" s="34"/>
      <c r="AA842" s="34"/>
      <c r="AB842" s="34"/>
      <c r="AC842" s="34"/>
      <c r="AD842" s="34"/>
      <c r="AE842" s="34"/>
      <c r="AR842" s="202" t="s">
        <v>865</v>
      </c>
      <c r="AT842" s="202" t="s">
        <v>167</v>
      </c>
      <c r="AU842" s="202" t="s">
        <v>84</v>
      </c>
      <c r="AY842" s="17" t="s">
        <v>164</v>
      </c>
      <c r="BE842" s="203">
        <f>IF(N842="základní",J842,0)</f>
        <v>0</v>
      </c>
      <c r="BF842" s="203">
        <f>IF(N842="snížená",J842,0)</f>
        <v>0</v>
      </c>
      <c r="BG842" s="203">
        <f>IF(N842="zákl. přenesená",J842,0)</f>
        <v>0</v>
      </c>
      <c r="BH842" s="203">
        <f>IF(N842="sníž. přenesená",J842,0)</f>
        <v>0</v>
      </c>
      <c r="BI842" s="203">
        <f>IF(N842="nulová",J842,0)</f>
        <v>0</v>
      </c>
      <c r="BJ842" s="17" t="s">
        <v>84</v>
      </c>
      <c r="BK842" s="203">
        <f>ROUND(I842*H842,2)</f>
        <v>0</v>
      </c>
      <c r="BL842" s="17" t="s">
        <v>865</v>
      </c>
      <c r="BM842" s="202" t="s">
        <v>1156</v>
      </c>
    </row>
    <row r="843" spans="1:65" s="2" customFormat="1" ht="39">
      <c r="A843" s="34"/>
      <c r="B843" s="35"/>
      <c r="C843" s="36"/>
      <c r="D843" s="204" t="s">
        <v>174</v>
      </c>
      <c r="E843" s="36"/>
      <c r="F843" s="205" t="s">
        <v>1157</v>
      </c>
      <c r="G843" s="36"/>
      <c r="H843" s="36"/>
      <c r="I843" s="206"/>
      <c r="J843" s="36"/>
      <c r="K843" s="36"/>
      <c r="L843" s="39"/>
      <c r="M843" s="207"/>
      <c r="N843" s="208"/>
      <c r="O843" s="71"/>
      <c r="P843" s="71"/>
      <c r="Q843" s="71"/>
      <c r="R843" s="71"/>
      <c r="S843" s="71"/>
      <c r="T843" s="72"/>
      <c r="U843" s="34"/>
      <c r="V843" s="34"/>
      <c r="W843" s="34"/>
      <c r="X843" s="34"/>
      <c r="Y843" s="34"/>
      <c r="Z843" s="34"/>
      <c r="AA843" s="34"/>
      <c r="AB843" s="34"/>
      <c r="AC843" s="34"/>
      <c r="AD843" s="34"/>
      <c r="AE843" s="34"/>
      <c r="AT843" s="17" t="s">
        <v>174</v>
      </c>
      <c r="AU843" s="17" t="s">
        <v>84</v>
      </c>
    </row>
    <row r="844" spans="1:65" s="13" customFormat="1" ht="11.25">
      <c r="B844" s="209"/>
      <c r="C844" s="210"/>
      <c r="D844" s="204" t="s">
        <v>176</v>
      </c>
      <c r="E844" s="211" t="s">
        <v>1</v>
      </c>
      <c r="F844" s="212" t="s">
        <v>1158</v>
      </c>
      <c r="G844" s="210"/>
      <c r="H844" s="213">
        <v>4</v>
      </c>
      <c r="I844" s="214"/>
      <c r="J844" s="210"/>
      <c r="K844" s="210"/>
      <c r="L844" s="215"/>
      <c r="M844" s="216"/>
      <c r="N844" s="217"/>
      <c r="O844" s="217"/>
      <c r="P844" s="217"/>
      <c r="Q844" s="217"/>
      <c r="R844" s="217"/>
      <c r="S844" s="217"/>
      <c r="T844" s="218"/>
      <c r="AT844" s="219" t="s">
        <v>176</v>
      </c>
      <c r="AU844" s="219" t="s">
        <v>84</v>
      </c>
      <c r="AV844" s="13" t="s">
        <v>84</v>
      </c>
      <c r="AW844" s="13" t="s">
        <v>32</v>
      </c>
      <c r="AX844" s="13" t="s">
        <v>82</v>
      </c>
      <c r="AY844" s="219" t="s">
        <v>164</v>
      </c>
    </row>
    <row r="845" spans="1:65" s="2" customFormat="1" ht="14.45" customHeight="1">
      <c r="A845" s="34"/>
      <c r="B845" s="35"/>
      <c r="C845" s="231" t="s">
        <v>1159</v>
      </c>
      <c r="D845" s="231" t="s">
        <v>218</v>
      </c>
      <c r="E845" s="232" t="s">
        <v>1160</v>
      </c>
      <c r="F845" s="233" t="s">
        <v>1161</v>
      </c>
      <c r="G845" s="234" t="s">
        <v>322</v>
      </c>
      <c r="H845" s="235">
        <v>8</v>
      </c>
      <c r="I845" s="236"/>
      <c r="J845" s="237">
        <f>ROUND(I845*H845,2)</f>
        <v>0</v>
      </c>
      <c r="K845" s="233" t="s">
        <v>171</v>
      </c>
      <c r="L845" s="238"/>
      <c r="M845" s="239" t="s">
        <v>1</v>
      </c>
      <c r="N845" s="240" t="s">
        <v>42</v>
      </c>
      <c r="O845" s="71"/>
      <c r="P845" s="200">
        <f>O845*H845</f>
        <v>0</v>
      </c>
      <c r="Q845" s="200">
        <v>2.0000000000000001E-4</v>
      </c>
      <c r="R845" s="200">
        <f>Q845*H845</f>
        <v>1.6000000000000001E-3</v>
      </c>
      <c r="S845" s="200">
        <v>0</v>
      </c>
      <c r="T845" s="201">
        <f>S845*H845</f>
        <v>0</v>
      </c>
      <c r="U845" s="34"/>
      <c r="V845" s="34"/>
      <c r="W845" s="34"/>
      <c r="X845" s="34"/>
      <c r="Y845" s="34"/>
      <c r="Z845" s="34"/>
      <c r="AA845" s="34"/>
      <c r="AB845" s="34"/>
      <c r="AC845" s="34"/>
      <c r="AD845" s="34"/>
      <c r="AE845" s="34"/>
      <c r="AR845" s="202" t="s">
        <v>1069</v>
      </c>
      <c r="AT845" s="202" t="s">
        <v>218</v>
      </c>
      <c r="AU845" s="202" t="s">
        <v>84</v>
      </c>
      <c r="AY845" s="17" t="s">
        <v>164</v>
      </c>
      <c r="BE845" s="203">
        <f>IF(N845="základní",J845,0)</f>
        <v>0</v>
      </c>
      <c r="BF845" s="203">
        <f>IF(N845="snížená",J845,0)</f>
        <v>0</v>
      </c>
      <c r="BG845" s="203">
        <f>IF(N845="zákl. přenesená",J845,0)</f>
        <v>0</v>
      </c>
      <c r="BH845" s="203">
        <f>IF(N845="sníž. přenesená",J845,0)</f>
        <v>0</v>
      </c>
      <c r="BI845" s="203">
        <f>IF(N845="nulová",J845,0)</f>
        <v>0</v>
      </c>
      <c r="BJ845" s="17" t="s">
        <v>84</v>
      </c>
      <c r="BK845" s="203">
        <f>ROUND(I845*H845,2)</f>
        <v>0</v>
      </c>
      <c r="BL845" s="17" t="s">
        <v>865</v>
      </c>
      <c r="BM845" s="202" t="s">
        <v>1162</v>
      </c>
    </row>
    <row r="846" spans="1:65" s="2" customFormat="1" ht="11.25">
      <c r="A846" s="34"/>
      <c r="B846" s="35"/>
      <c r="C846" s="36"/>
      <c r="D846" s="204" t="s">
        <v>174</v>
      </c>
      <c r="E846" s="36"/>
      <c r="F846" s="205" t="s">
        <v>1161</v>
      </c>
      <c r="G846" s="36"/>
      <c r="H846" s="36"/>
      <c r="I846" s="206"/>
      <c r="J846" s="36"/>
      <c r="K846" s="36"/>
      <c r="L846" s="39"/>
      <c r="M846" s="207"/>
      <c r="N846" s="208"/>
      <c r="O846" s="71"/>
      <c r="P846" s="71"/>
      <c r="Q846" s="71"/>
      <c r="R846" s="71"/>
      <c r="S846" s="71"/>
      <c r="T846" s="72"/>
      <c r="U846" s="34"/>
      <c r="V846" s="34"/>
      <c r="W846" s="34"/>
      <c r="X846" s="34"/>
      <c r="Y846" s="34"/>
      <c r="Z846" s="34"/>
      <c r="AA846" s="34"/>
      <c r="AB846" s="34"/>
      <c r="AC846" s="34"/>
      <c r="AD846" s="34"/>
      <c r="AE846" s="34"/>
      <c r="AT846" s="17" t="s">
        <v>174</v>
      </c>
      <c r="AU846" s="17" t="s">
        <v>84</v>
      </c>
    </row>
    <row r="847" spans="1:65" s="13" customFormat="1" ht="11.25">
      <c r="B847" s="209"/>
      <c r="C847" s="210"/>
      <c r="D847" s="204" t="s">
        <v>176</v>
      </c>
      <c r="E847" s="211" t="s">
        <v>1</v>
      </c>
      <c r="F847" s="212" t="s">
        <v>221</v>
      </c>
      <c r="G847" s="210"/>
      <c r="H847" s="213">
        <v>8</v>
      </c>
      <c r="I847" s="214"/>
      <c r="J847" s="210"/>
      <c r="K847" s="210"/>
      <c r="L847" s="215"/>
      <c r="M847" s="216"/>
      <c r="N847" s="217"/>
      <c r="O847" s="217"/>
      <c r="P847" s="217"/>
      <c r="Q847" s="217"/>
      <c r="R847" s="217"/>
      <c r="S847" s="217"/>
      <c r="T847" s="218"/>
      <c r="AT847" s="219" t="s">
        <v>176</v>
      </c>
      <c r="AU847" s="219" t="s">
        <v>84</v>
      </c>
      <c r="AV847" s="13" t="s">
        <v>84</v>
      </c>
      <c r="AW847" s="13" t="s">
        <v>32</v>
      </c>
      <c r="AX847" s="13" t="s">
        <v>82</v>
      </c>
      <c r="AY847" s="219" t="s">
        <v>164</v>
      </c>
    </row>
    <row r="848" spans="1:65" s="2" customFormat="1" ht="37.9" customHeight="1">
      <c r="A848" s="34"/>
      <c r="B848" s="35"/>
      <c r="C848" s="191" t="s">
        <v>1163</v>
      </c>
      <c r="D848" s="191" t="s">
        <v>167</v>
      </c>
      <c r="E848" s="192" t="s">
        <v>1164</v>
      </c>
      <c r="F848" s="193" t="s">
        <v>1165</v>
      </c>
      <c r="G848" s="194" t="s">
        <v>244</v>
      </c>
      <c r="H848" s="195">
        <v>11.8</v>
      </c>
      <c r="I848" s="196"/>
      <c r="J848" s="197">
        <f>ROUND(I848*H848,2)</f>
        <v>0</v>
      </c>
      <c r="K848" s="193" t="s">
        <v>171</v>
      </c>
      <c r="L848" s="39"/>
      <c r="M848" s="198" t="s">
        <v>1</v>
      </c>
      <c r="N848" s="199" t="s">
        <v>42</v>
      </c>
      <c r="O848" s="71"/>
      <c r="P848" s="200">
        <f>O848*H848</f>
        <v>0</v>
      </c>
      <c r="Q848" s="200">
        <v>1.5E-3</v>
      </c>
      <c r="R848" s="200">
        <f>Q848*H848</f>
        <v>1.77E-2</v>
      </c>
      <c r="S848" s="200">
        <v>0</v>
      </c>
      <c r="T848" s="201">
        <f>S848*H848</f>
        <v>0</v>
      </c>
      <c r="U848" s="34"/>
      <c r="V848" s="34"/>
      <c r="W848" s="34"/>
      <c r="X848" s="34"/>
      <c r="Y848" s="34"/>
      <c r="Z848" s="34"/>
      <c r="AA848" s="34"/>
      <c r="AB848" s="34"/>
      <c r="AC848" s="34"/>
      <c r="AD848" s="34"/>
      <c r="AE848" s="34"/>
      <c r="AR848" s="202" t="s">
        <v>865</v>
      </c>
      <c r="AT848" s="202" t="s">
        <v>167</v>
      </c>
      <c r="AU848" s="202" t="s">
        <v>84</v>
      </c>
      <c r="AY848" s="17" t="s">
        <v>164</v>
      </c>
      <c r="BE848" s="203">
        <f>IF(N848="základní",J848,0)</f>
        <v>0</v>
      </c>
      <c r="BF848" s="203">
        <f>IF(N848="snížená",J848,0)</f>
        <v>0</v>
      </c>
      <c r="BG848" s="203">
        <f>IF(N848="zákl. přenesená",J848,0)</f>
        <v>0</v>
      </c>
      <c r="BH848" s="203">
        <f>IF(N848="sníž. přenesená",J848,0)</f>
        <v>0</v>
      </c>
      <c r="BI848" s="203">
        <f>IF(N848="nulová",J848,0)</f>
        <v>0</v>
      </c>
      <c r="BJ848" s="17" t="s">
        <v>84</v>
      </c>
      <c r="BK848" s="203">
        <f>ROUND(I848*H848,2)</f>
        <v>0</v>
      </c>
      <c r="BL848" s="17" t="s">
        <v>865</v>
      </c>
      <c r="BM848" s="202" t="s">
        <v>1166</v>
      </c>
    </row>
    <row r="849" spans="1:65" s="2" customFormat="1" ht="19.5">
      <c r="A849" s="34"/>
      <c r="B849" s="35"/>
      <c r="C849" s="36"/>
      <c r="D849" s="204" t="s">
        <v>174</v>
      </c>
      <c r="E849" s="36"/>
      <c r="F849" s="205" t="s">
        <v>1167</v>
      </c>
      <c r="G849" s="36"/>
      <c r="H849" s="36"/>
      <c r="I849" s="206"/>
      <c r="J849" s="36"/>
      <c r="K849" s="36"/>
      <c r="L849" s="39"/>
      <c r="M849" s="207"/>
      <c r="N849" s="208"/>
      <c r="O849" s="71"/>
      <c r="P849" s="71"/>
      <c r="Q849" s="71"/>
      <c r="R849" s="71"/>
      <c r="S849" s="71"/>
      <c r="T849" s="72"/>
      <c r="U849" s="34"/>
      <c r="V849" s="34"/>
      <c r="W849" s="34"/>
      <c r="X849" s="34"/>
      <c r="Y849" s="34"/>
      <c r="Z849" s="34"/>
      <c r="AA849" s="34"/>
      <c r="AB849" s="34"/>
      <c r="AC849" s="34"/>
      <c r="AD849" s="34"/>
      <c r="AE849" s="34"/>
      <c r="AT849" s="17" t="s">
        <v>174</v>
      </c>
      <c r="AU849" s="17" t="s">
        <v>84</v>
      </c>
    </row>
    <row r="850" spans="1:65" s="13" customFormat="1" ht="11.25">
      <c r="B850" s="209"/>
      <c r="C850" s="210"/>
      <c r="D850" s="204" t="s">
        <v>176</v>
      </c>
      <c r="E850" s="211" t="s">
        <v>1</v>
      </c>
      <c r="F850" s="212" t="s">
        <v>1168</v>
      </c>
      <c r="G850" s="210"/>
      <c r="H850" s="213">
        <v>11.8</v>
      </c>
      <c r="I850" s="214"/>
      <c r="J850" s="210"/>
      <c r="K850" s="210"/>
      <c r="L850" s="215"/>
      <c r="M850" s="216"/>
      <c r="N850" s="217"/>
      <c r="O850" s="217"/>
      <c r="P850" s="217"/>
      <c r="Q850" s="217"/>
      <c r="R850" s="217"/>
      <c r="S850" s="217"/>
      <c r="T850" s="218"/>
      <c r="AT850" s="219" t="s">
        <v>176</v>
      </c>
      <c r="AU850" s="219" t="s">
        <v>84</v>
      </c>
      <c r="AV850" s="13" t="s">
        <v>84</v>
      </c>
      <c r="AW850" s="13" t="s">
        <v>32</v>
      </c>
      <c r="AX850" s="13" t="s">
        <v>82</v>
      </c>
      <c r="AY850" s="219" t="s">
        <v>164</v>
      </c>
    </row>
    <row r="851" spans="1:65" s="2" customFormat="1" ht="24.2" customHeight="1">
      <c r="A851" s="34"/>
      <c r="B851" s="35"/>
      <c r="C851" s="191" t="s">
        <v>1169</v>
      </c>
      <c r="D851" s="191" t="s">
        <v>167</v>
      </c>
      <c r="E851" s="192" t="s">
        <v>1170</v>
      </c>
      <c r="F851" s="193" t="s">
        <v>1171</v>
      </c>
      <c r="G851" s="194" t="s">
        <v>244</v>
      </c>
      <c r="H851" s="195">
        <v>35.799999999999997</v>
      </c>
      <c r="I851" s="196"/>
      <c r="J851" s="197">
        <f>ROUND(I851*H851,2)</f>
        <v>0</v>
      </c>
      <c r="K851" s="193" t="s">
        <v>171</v>
      </c>
      <c r="L851" s="39"/>
      <c r="M851" s="198" t="s">
        <v>1</v>
      </c>
      <c r="N851" s="199" t="s">
        <v>42</v>
      </c>
      <c r="O851" s="71"/>
      <c r="P851" s="200">
        <f>O851*H851</f>
        <v>0</v>
      </c>
      <c r="Q851" s="200">
        <v>1.5E-3</v>
      </c>
      <c r="R851" s="200">
        <f>Q851*H851</f>
        <v>5.3699999999999998E-2</v>
      </c>
      <c r="S851" s="200">
        <v>0</v>
      </c>
      <c r="T851" s="201">
        <f>S851*H851</f>
        <v>0</v>
      </c>
      <c r="U851" s="34"/>
      <c r="V851" s="34"/>
      <c r="W851" s="34"/>
      <c r="X851" s="34"/>
      <c r="Y851" s="34"/>
      <c r="Z851" s="34"/>
      <c r="AA851" s="34"/>
      <c r="AB851" s="34"/>
      <c r="AC851" s="34"/>
      <c r="AD851" s="34"/>
      <c r="AE851" s="34"/>
      <c r="AR851" s="202" t="s">
        <v>865</v>
      </c>
      <c r="AT851" s="202" t="s">
        <v>167</v>
      </c>
      <c r="AU851" s="202" t="s">
        <v>84</v>
      </c>
      <c r="AY851" s="17" t="s">
        <v>164</v>
      </c>
      <c r="BE851" s="203">
        <f>IF(N851="základní",J851,0)</f>
        <v>0</v>
      </c>
      <c r="BF851" s="203">
        <f>IF(N851="snížená",J851,0)</f>
        <v>0</v>
      </c>
      <c r="BG851" s="203">
        <f>IF(N851="zákl. přenesená",J851,0)</f>
        <v>0</v>
      </c>
      <c r="BH851" s="203">
        <f>IF(N851="sníž. přenesená",J851,0)</f>
        <v>0</v>
      </c>
      <c r="BI851" s="203">
        <f>IF(N851="nulová",J851,0)</f>
        <v>0</v>
      </c>
      <c r="BJ851" s="17" t="s">
        <v>84</v>
      </c>
      <c r="BK851" s="203">
        <f>ROUND(I851*H851,2)</f>
        <v>0</v>
      </c>
      <c r="BL851" s="17" t="s">
        <v>865</v>
      </c>
      <c r="BM851" s="202" t="s">
        <v>1172</v>
      </c>
    </row>
    <row r="852" spans="1:65" s="2" customFormat="1" ht="19.5">
      <c r="A852" s="34"/>
      <c r="B852" s="35"/>
      <c r="C852" s="36"/>
      <c r="D852" s="204" t="s">
        <v>174</v>
      </c>
      <c r="E852" s="36"/>
      <c r="F852" s="205" t="s">
        <v>1173</v>
      </c>
      <c r="G852" s="36"/>
      <c r="H852" s="36"/>
      <c r="I852" s="206"/>
      <c r="J852" s="36"/>
      <c r="K852" s="36"/>
      <c r="L852" s="39"/>
      <c r="M852" s="207"/>
      <c r="N852" s="208"/>
      <c r="O852" s="71"/>
      <c r="P852" s="71"/>
      <c r="Q852" s="71"/>
      <c r="R852" s="71"/>
      <c r="S852" s="71"/>
      <c r="T852" s="72"/>
      <c r="U852" s="34"/>
      <c r="V852" s="34"/>
      <c r="W852" s="34"/>
      <c r="X852" s="34"/>
      <c r="Y852" s="34"/>
      <c r="Z852" s="34"/>
      <c r="AA852" s="34"/>
      <c r="AB852" s="34"/>
      <c r="AC852" s="34"/>
      <c r="AD852" s="34"/>
      <c r="AE852" s="34"/>
      <c r="AT852" s="17" t="s">
        <v>174</v>
      </c>
      <c r="AU852" s="17" t="s">
        <v>84</v>
      </c>
    </row>
    <row r="853" spans="1:65" s="13" customFormat="1" ht="11.25">
      <c r="B853" s="209"/>
      <c r="C853" s="210"/>
      <c r="D853" s="204" t="s">
        <v>176</v>
      </c>
      <c r="E853" s="211" t="s">
        <v>1</v>
      </c>
      <c r="F853" s="212" t="s">
        <v>1174</v>
      </c>
      <c r="G853" s="210"/>
      <c r="H853" s="213">
        <v>35.799999999999997</v>
      </c>
      <c r="I853" s="214"/>
      <c r="J853" s="210"/>
      <c r="K853" s="210"/>
      <c r="L853" s="215"/>
      <c r="M853" s="216"/>
      <c r="N853" s="217"/>
      <c r="O853" s="217"/>
      <c r="P853" s="217"/>
      <c r="Q853" s="217"/>
      <c r="R853" s="217"/>
      <c r="S853" s="217"/>
      <c r="T853" s="218"/>
      <c r="AT853" s="219" t="s">
        <v>176</v>
      </c>
      <c r="AU853" s="219" t="s">
        <v>84</v>
      </c>
      <c r="AV853" s="13" t="s">
        <v>84</v>
      </c>
      <c r="AW853" s="13" t="s">
        <v>32</v>
      </c>
      <c r="AX853" s="13" t="s">
        <v>82</v>
      </c>
      <c r="AY853" s="219" t="s">
        <v>164</v>
      </c>
    </row>
    <row r="854" spans="1:65" s="2" customFormat="1" ht="37.9" customHeight="1">
      <c r="A854" s="34"/>
      <c r="B854" s="35"/>
      <c r="C854" s="191" t="s">
        <v>1175</v>
      </c>
      <c r="D854" s="191" t="s">
        <v>167</v>
      </c>
      <c r="E854" s="192" t="s">
        <v>1176</v>
      </c>
      <c r="F854" s="193" t="s">
        <v>1177</v>
      </c>
      <c r="G854" s="194" t="s">
        <v>258</v>
      </c>
      <c r="H854" s="195">
        <v>69.078000000000003</v>
      </c>
      <c r="I854" s="196"/>
      <c r="J854" s="197">
        <f>ROUND(I854*H854,2)</f>
        <v>0</v>
      </c>
      <c r="K854" s="193" t="s">
        <v>171</v>
      </c>
      <c r="L854" s="39"/>
      <c r="M854" s="198" t="s">
        <v>1</v>
      </c>
      <c r="N854" s="199" t="s">
        <v>42</v>
      </c>
      <c r="O854" s="71"/>
      <c r="P854" s="200">
        <f>O854*H854</f>
        <v>0</v>
      </c>
      <c r="Q854" s="200">
        <v>1.8000000000000001E-4</v>
      </c>
      <c r="R854" s="200">
        <f>Q854*H854</f>
        <v>1.2434040000000002E-2</v>
      </c>
      <c r="S854" s="200">
        <v>0</v>
      </c>
      <c r="T854" s="201">
        <f>S854*H854</f>
        <v>0</v>
      </c>
      <c r="U854" s="34"/>
      <c r="V854" s="34"/>
      <c r="W854" s="34"/>
      <c r="X854" s="34"/>
      <c r="Y854" s="34"/>
      <c r="Z854" s="34"/>
      <c r="AA854" s="34"/>
      <c r="AB854" s="34"/>
      <c r="AC854" s="34"/>
      <c r="AD854" s="34"/>
      <c r="AE854" s="34"/>
      <c r="AR854" s="202" t="s">
        <v>865</v>
      </c>
      <c r="AT854" s="202" t="s">
        <v>167</v>
      </c>
      <c r="AU854" s="202" t="s">
        <v>84</v>
      </c>
      <c r="AY854" s="17" t="s">
        <v>164</v>
      </c>
      <c r="BE854" s="203">
        <f>IF(N854="základní",J854,0)</f>
        <v>0</v>
      </c>
      <c r="BF854" s="203">
        <f>IF(N854="snížená",J854,0)</f>
        <v>0</v>
      </c>
      <c r="BG854" s="203">
        <f>IF(N854="zákl. přenesená",J854,0)</f>
        <v>0</v>
      </c>
      <c r="BH854" s="203">
        <f>IF(N854="sníž. přenesená",J854,0)</f>
        <v>0</v>
      </c>
      <c r="BI854" s="203">
        <f>IF(N854="nulová",J854,0)</f>
        <v>0</v>
      </c>
      <c r="BJ854" s="17" t="s">
        <v>84</v>
      </c>
      <c r="BK854" s="203">
        <f>ROUND(I854*H854,2)</f>
        <v>0</v>
      </c>
      <c r="BL854" s="17" t="s">
        <v>865</v>
      </c>
      <c r="BM854" s="202" t="s">
        <v>1178</v>
      </c>
    </row>
    <row r="855" spans="1:65" s="2" customFormat="1" ht="39">
      <c r="A855" s="34"/>
      <c r="B855" s="35"/>
      <c r="C855" s="36"/>
      <c r="D855" s="204" t="s">
        <v>174</v>
      </c>
      <c r="E855" s="36"/>
      <c r="F855" s="205" t="s">
        <v>1179</v>
      </c>
      <c r="G855" s="36"/>
      <c r="H855" s="36"/>
      <c r="I855" s="206"/>
      <c r="J855" s="36"/>
      <c r="K855" s="36"/>
      <c r="L855" s="39"/>
      <c r="M855" s="207"/>
      <c r="N855" s="208"/>
      <c r="O855" s="71"/>
      <c r="P855" s="71"/>
      <c r="Q855" s="71"/>
      <c r="R855" s="71"/>
      <c r="S855" s="71"/>
      <c r="T855" s="72"/>
      <c r="U855" s="34"/>
      <c r="V855" s="34"/>
      <c r="W855" s="34"/>
      <c r="X855" s="34"/>
      <c r="Y855" s="34"/>
      <c r="Z855" s="34"/>
      <c r="AA855" s="34"/>
      <c r="AB855" s="34"/>
      <c r="AC855" s="34"/>
      <c r="AD855" s="34"/>
      <c r="AE855" s="34"/>
      <c r="AT855" s="17" t="s">
        <v>174</v>
      </c>
      <c r="AU855" s="17" t="s">
        <v>84</v>
      </c>
    </row>
    <row r="856" spans="1:65" s="13" customFormat="1" ht="11.25">
      <c r="B856" s="209"/>
      <c r="C856" s="210"/>
      <c r="D856" s="204" t="s">
        <v>176</v>
      </c>
      <c r="E856" s="211" t="s">
        <v>1</v>
      </c>
      <c r="F856" s="212" t="s">
        <v>1147</v>
      </c>
      <c r="G856" s="210"/>
      <c r="H856" s="213">
        <v>138.15600000000001</v>
      </c>
      <c r="I856" s="214"/>
      <c r="J856" s="210"/>
      <c r="K856" s="210"/>
      <c r="L856" s="215"/>
      <c r="M856" s="216"/>
      <c r="N856" s="217"/>
      <c r="O856" s="217"/>
      <c r="P856" s="217"/>
      <c r="Q856" s="217"/>
      <c r="R856" s="217"/>
      <c r="S856" s="217"/>
      <c r="T856" s="218"/>
      <c r="AT856" s="219" t="s">
        <v>176</v>
      </c>
      <c r="AU856" s="219" t="s">
        <v>84</v>
      </c>
      <c r="AV856" s="13" t="s">
        <v>84</v>
      </c>
      <c r="AW856" s="13" t="s">
        <v>32</v>
      </c>
      <c r="AX856" s="13" t="s">
        <v>76</v>
      </c>
      <c r="AY856" s="219" t="s">
        <v>164</v>
      </c>
    </row>
    <row r="857" spans="1:65" s="13" customFormat="1" ht="11.25">
      <c r="B857" s="209"/>
      <c r="C857" s="210"/>
      <c r="D857" s="204" t="s">
        <v>176</v>
      </c>
      <c r="E857" s="211" t="s">
        <v>1</v>
      </c>
      <c r="F857" s="212" t="s">
        <v>1180</v>
      </c>
      <c r="G857" s="210"/>
      <c r="H857" s="213">
        <v>69.078000000000003</v>
      </c>
      <c r="I857" s="214"/>
      <c r="J857" s="210"/>
      <c r="K857" s="210"/>
      <c r="L857" s="215"/>
      <c r="M857" s="216"/>
      <c r="N857" s="217"/>
      <c r="O857" s="217"/>
      <c r="P857" s="217"/>
      <c r="Q857" s="217"/>
      <c r="R857" s="217"/>
      <c r="S857" s="217"/>
      <c r="T857" s="218"/>
      <c r="AT857" s="219" t="s">
        <v>176</v>
      </c>
      <c r="AU857" s="219" t="s">
        <v>84</v>
      </c>
      <c r="AV857" s="13" t="s">
        <v>84</v>
      </c>
      <c r="AW857" s="13" t="s">
        <v>32</v>
      </c>
      <c r="AX857" s="13" t="s">
        <v>82</v>
      </c>
      <c r="AY857" s="219" t="s">
        <v>164</v>
      </c>
    </row>
    <row r="858" spans="1:65" s="2" customFormat="1" ht="37.9" customHeight="1">
      <c r="A858" s="34"/>
      <c r="B858" s="35"/>
      <c r="C858" s="191" t="s">
        <v>1181</v>
      </c>
      <c r="D858" s="191" t="s">
        <v>167</v>
      </c>
      <c r="E858" s="192" t="s">
        <v>1182</v>
      </c>
      <c r="F858" s="193" t="s">
        <v>1183</v>
      </c>
      <c r="G858" s="194" t="s">
        <v>258</v>
      </c>
      <c r="H858" s="195">
        <v>45.591000000000001</v>
      </c>
      <c r="I858" s="196"/>
      <c r="J858" s="197">
        <f>ROUND(I858*H858,2)</f>
        <v>0</v>
      </c>
      <c r="K858" s="193" t="s">
        <v>171</v>
      </c>
      <c r="L858" s="39"/>
      <c r="M858" s="198" t="s">
        <v>1</v>
      </c>
      <c r="N858" s="199" t="s">
        <v>42</v>
      </c>
      <c r="O858" s="71"/>
      <c r="P858" s="200">
        <f>O858*H858</f>
        <v>0</v>
      </c>
      <c r="Q858" s="200">
        <v>3.6000000000000002E-4</v>
      </c>
      <c r="R858" s="200">
        <f>Q858*H858</f>
        <v>1.6412760000000002E-2</v>
      </c>
      <c r="S858" s="200">
        <v>0</v>
      </c>
      <c r="T858" s="201">
        <f>S858*H858</f>
        <v>0</v>
      </c>
      <c r="U858" s="34"/>
      <c r="V858" s="34"/>
      <c r="W858" s="34"/>
      <c r="X858" s="34"/>
      <c r="Y858" s="34"/>
      <c r="Z858" s="34"/>
      <c r="AA858" s="34"/>
      <c r="AB858" s="34"/>
      <c r="AC858" s="34"/>
      <c r="AD858" s="34"/>
      <c r="AE858" s="34"/>
      <c r="AR858" s="202" t="s">
        <v>865</v>
      </c>
      <c r="AT858" s="202" t="s">
        <v>167</v>
      </c>
      <c r="AU858" s="202" t="s">
        <v>84</v>
      </c>
      <c r="AY858" s="17" t="s">
        <v>164</v>
      </c>
      <c r="BE858" s="203">
        <f>IF(N858="základní",J858,0)</f>
        <v>0</v>
      </c>
      <c r="BF858" s="203">
        <f>IF(N858="snížená",J858,0)</f>
        <v>0</v>
      </c>
      <c r="BG858" s="203">
        <f>IF(N858="zákl. přenesená",J858,0)</f>
        <v>0</v>
      </c>
      <c r="BH858" s="203">
        <f>IF(N858="sníž. přenesená",J858,0)</f>
        <v>0</v>
      </c>
      <c r="BI858" s="203">
        <f>IF(N858="nulová",J858,0)</f>
        <v>0</v>
      </c>
      <c r="BJ858" s="17" t="s">
        <v>84</v>
      </c>
      <c r="BK858" s="203">
        <f>ROUND(I858*H858,2)</f>
        <v>0</v>
      </c>
      <c r="BL858" s="17" t="s">
        <v>865</v>
      </c>
      <c r="BM858" s="202" t="s">
        <v>1184</v>
      </c>
    </row>
    <row r="859" spans="1:65" s="2" customFormat="1" ht="39">
      <c r="A859" s="34"/>
      <c r="B859" s="35"/>
      <c r="C859" s="36"/>
      <c r="D859" s="204" t="s">
        <v>174</v>
      </c>
      <c r="E859" s="36"/>
      <c r="F859" s="205" t="s">
        <v>1185</v>
      </c>
      <c r="G859" s="36"/>
      <c r="H859" s="36"/>
      <c r="I859" s="206"/>
      <c r="J859" s="36"/>
      <c r="K859" s="36"/>
      <c r="L859" s="39"/>
      <c r="M859" s="207"/>
      <c r="N859" s="208"/>
      <c r="O859" s="71"/>
      <c r="P859" s="71"/>
      <c r="Q859" s="71"/>
      <c r="R859" s="71"/>
      <c r="S859" s="71"/>
      <c r="T859" s="72"/>
      <c r="U859" s="34"/>
      <c r="V859" s="34"/>
      <c r="W859" s="34"/>
      <c r="X859" s="34"/>
      <c r="Y859" s="34"/>
      <c r="Z859" s="34"/>
      <c r="AA859" s="34"/>
      <c r="AB859" s="34"/>
      <c r="AC859" s="34"/>
      <c r="AD859" s="34"/>
      <c r="AE859" s="34"/>
      <c r="AT859" s="17" t="s">
        <v>174</v>
      </c>
      <c r="AU859" s="17" t="s">
        <v>84</v>
      </c>
    </row>
    <row r="860" spans="1:65" s="13" customFormat="1" ht="11.25">
      <c r="B860" s="209"/>
      <c r="C860" s="210"/>
      <c r="D860" s="204" t="s">
        <v>176</v>
      </c>
      <c r="E860" s="211" t="s">
        <v>1</v>
      </c>
      <c r="F860" s="212" t="s">
        <v>1147</v>
      </c>
      <c r="G860" s="210"/>
      <c r="H860" s="213">
        <v>138.15600000000001</v>
      </c>
      <c r="I860" s="214"/>
      <c r="J860" s="210"/>
      <c r="K860" s="210"/>
      <c r="L860" s="215"/>
      <c r="M860" s="216"/>
      <c r="N860" s="217"/>
      <c r="O860" s="217"/>
      <c r="P860" s="217"/>
      <c r="Q860" s="217"/>
      <c r="R860" s="217"/>
      <c r="S860" s="217"/>
      <c r="T860" s="218"/>
      <c r="AT860" s="219" t="s">
        <v>176</v>
      </c>
      <c r="AU860" s="219" t="s">
        <v>84</v>
      </c>
      <c r="AV860" s="13" t="s">
        <v>84</v>
      </c>
      <c r="AW860" s="13" t="s">
        <v>32</v>
      </c>
      <c r="AX860" s="13" t="s">
        <v>76</v>
      </c>
      <c r="AY860" s="219" t="s">
        <v>164</v>
      </c>
    </row>
    <row r="861" spans="1:65" s="13" customFormat="1" ht="11.25">
      <c r="B861" s="209"/>
      <c r="C861" s="210"/>
      <c r="D861" s="204" t="s">
        <v>176</v>
      </c>
      <c r="E861" s="211" t="s">
        <v>1</v>
      </c>
      <c r="F861" s="212" t="s">
        <v>1186</v>
      </c>
      <c r="G861" s="210"/>
      <c r="H861" s="213">
        <v>45.591000000000001</v>
      </c>
      <c r="I861" s="214"/>
      <c r="J861" s="210"/>
      <c r="K861" s="210"/>
      <c r="L861" s="215"/>
      <c r="M861" s="216"/>
      <c r="N861" s="217"/>
      <c r="O861" s="217"/>
      <c r="P861" s="217"/>
      <c r="Q861" s="217"/>
      <c r="R861" s="217"/>
      <c r="S861" s="217"/>
      <c r="T861" s="218"/>
      <c r="AT861" s="219" t="s">
        <v>176</v>
      </c>
      <c r="AU861" s="219" t="s">
        <v>84</v>
      </c>
      <c r="AV861" s="13" t="s">
        <v>84</v>
      </c>
      <c r="AW861" s="13" t="s">
        <v>32</v>
      </c>
      <c r="AX861" s="13" t="s">
        <v>82</v>
      </c>
      <c r="AY861" s="219" t="s">
        <v>164</v>
      </c>
    </row>
    <row r="862" spans="1:65" s="2" customFormat="1" ht="37.9" customHeight="1">
      <c r="A862" s="34"/>
      <c r="B862" s="35"/>
      <c r="C862" s="191" t="s">
        <v>1187</v>
      </c>
      <c r="D862" s="191" t="s">
        <v>167</v>
      </c>
      <c r="E862" s="192" t="s">
        <v>1188</v>
      </c>
      <c r="F862" s="193" t="s">
        <v>1189</v>
      </c>
      <c r="G862" s="194" t="s">
        <v>258</v>
      </c>
      <c r="H862" s="195">
        <v>23.486999999999998</v>
      </c>
      <c r="I862" s="196"/>
      <c r="J862" s="197">
        <f>ROUND(I862*H862,2)</f>
        <v>0</v>
      </c>
      <c r="K862" s="193" t="s">
        <v>171</v>
      </c>
      <c r="L862" s="39"/>
      <c r="M862" s="198" t="s">
        <v>1</v>
      </c>
      <c r="N862" s="199" t="s">
        <v>42</v>
      </c>
      <c r="O862" s="71"/>
      <c r="P862" s="200">
        <f>O862*H862</f>
        <v>0</v>
      </c>
      <c r="Q862" s="200">
        <v>5.4000000000000001E-4</v>
      </c>
      <c r="R862" s="200">
        <f>Q862*H862</f>
        <v>1.268298E-2</v>
      </c>
      <c r="S862" s="200">
        <v>0</v>
      </c>
      <c r="T862" s="201">
        <f>S862*H862</f>
        <v>0</v>
      </c>
      <c r="U862" s="34"/>
      <c r="V862" s="34"/>
      <c r="W862" s="34"/>
      <c r="X862" s="34"/>
      <c r="Y862" s="34"/>
      <c r="Z862" s="34"/>
      <c r="AA862" s="34"/>
      <c r="AB862" s="34"/>
      <c r="AC862" s="34"/>
      <c r="AD862" s="34"/>
      <c r="AE862" s="34"/>
      <c r="AR862" s="202" t="s">
        <v>865</v>
      </c>
      <c r="AT862" s="202" t="s">
        <v>167</v>
      </c>
      <c r="AU862" s="202" t="s">
        <v>84</v>
      </c>
      <c r="AY862" s="17" t="s">
        <v>164</v>
      </c>
      <c r="BE862" s="203">
        <f>IF(N862="základní",J862,0)</f>
        <v>0</v>
      </c>
      <c r="BF862" s="203">
        <f>IF(N862="snížená",J862,0)</f>
        <v>0</v>
      </c>
      <c r="BG862" s="203">
        <f>IF(N862="zákl. přenesená",J862,0)</f>
        <v>0</v>
      </c>
      <c r="BH862" s="203">
        <f>IF(N862="sníž. přenesená",J862,0)</f>
        <v>0</v>
      </c>
      <c r="BI862" s="203">
        <f>IF(N862="nulová",J862,0)</f>
        <v>0</v>
      </c>
      <c r="BJ862" s="17" t="s">
        <v>84</v>
      </c>
      <c r="BK862" s="203">
        <f>ROUND(I862*H862,2)</f>
        <v>0</v>
      </c>
      <c r="BL862" s="17" t="s">
        <v>865</v>
      </c>
      <c r="BM862" s="202" t="s">
        <v>1190</v>
      </c>
    </row>
    <row r="863" spans="1:65" s="2" customFormat="1" ht="39">
      <c r="A863" s="34"/>
      <c r="B863" s="35"/>
      <c r="C863" s="36"/>
      <c r="D863" s="204" t="s">
        <v>174</v>
      </c>
      <c r="E863" s="36"/>
      <c r="F863" s="205" t="s">
        <v>1191</v>
      </c>
      <c r="G863" s="36"/>
      <c r="H863" s="36"/>
      <c r="I863" s="206"/>
      <c r="J863" s="36"/>
      <c r="K863" s="36"/>
      <c r="L863" s="39"/>
      <c r="M863" s="207"/>
      <c r="N863" s="208"/>
      <c r="O863" s="71"/>
      <c r="P863" s="71"/>
      <c r="Q863" s="71"/>
      <c r="R863" s="71"/>
      <c r="S863" s="71"/>
      <c r="T863" s="72"/>
      <c r="U863" s="34"/>
      <c r="V863" s="34"/>
      <c r="W863" s="34"/>
      <c r="X863" s="34"/>
      <c r="Y863" s="34"/>
      <c r="Z863" s="34"/>
      <c r="AA863" s="34"/>
      <c r="AB863" s="34"/>
      <c r="AC863" s="34"/>
      <c r="AD863" s="34"/>
      <c r="AE863" s="34"/>
      <c r="AT863" s="17" t="s">
        <v>174</v>
      </c>
      <c r="AU863" s="17" t="s">
        <v>84</v>
      </c>
    </row>
    <row r="864" spans="1:65" s="13" customFormat="1" ht="11.25">
      <c r="B864" s="209"/>
      <c r="C864" s="210"/>
      <c r="D864" s="204" t="s">
        <v>176</v>
      </c>
      <c r="E864" s="211" t="s">
        <v>1</v>
      </c>
      <c r="F864" s="212" t="s">
        <v>1147</v>
      </c>
      <c r="G864" s="210"/>
      <c r="H864" s="213">
        <v>138.15600000000001</v>
      </c>
      <c r="I864" s="214"/>
      <c r="J864" s="210"/>
      <c r="K864" s="210"/>
      <c r="L864" s="215"/>
      <c r="M864" s="216"/>
      <c r="N864" s="217"/>
      <c r="O864" s="217"/>
      <c r="P864" s="217"/>
      <c r="Q864" s="217"/>
      <c r="R864" s="217"/>
      <c r="S864" s="217"/>
      <c r="T864" s="218"/>
      <c r="AT864" s="219" t="s">
        <v>176</v>
      </c>
      <c r="AU864" s="219" t="s">
        <v>84</v>
      </c>
      <c r="AV864" s="13" t="s">
        <v>84</v>
      </c>
      <c r="AW864" s="13" t="s">
        <v>32</v>
      </c>
      <c r="AX864" s="13" t="s">
        <v>76</v>
      </c>
      <c r="AY864" s="219" t="s">
        <v>164</v>
      </c>
    </row>
    <row r="865" spans="1:65" s="13" customFormat="1" ht="11.25">
      <c r="B865" s="209"/>
      <c r="C865" s="210"/>
      <c r="D865" s="204" t="s">
        <v>176</v>
      </c>
      <c r="E865" s="211" t="s">
        <v>1</v>
      </c>
      <c r="F865" s="212" t="s">
        <v>1192</v>
      </c>
      <c r="G865" s="210"/>
      <c r="H865" s="213">
        <v>23.486999999999998</v>
      </c>
      <c r="I865" s="214"/>
      <c r="J865" s="210"/>
      <c r="K865" s="210"/>
      <c r="L865" s="215"/>
      <c r="M865" s="216"/>
      <c r="N865" s="217"/>
      <c r="O865" s="217"/>
      <c r="P865" s="217"/>
      <c r="Q865" s="217"/>
      <c r="R865" s="217"/>
      <c r="S865" s="217"/>
      <c r="T865" s="218"/>
      <c r="AT865" s="219" t="s">
        <v>176</v>
      </c>
      <c r="AU865" s="219" t="s">
        <v>84</v>
      </c>
      <c r="AV865" s="13" t="s">
        <v>84</v>
      </c>
      <c r="AW865" s="13" t="s">
        <v>32</v>
      </c>
      <c r="AX865" s="13" t="s">
        <v>82</v>
      </c>
      <c r="AY865" s="219" t="s">
        <v>164</v>
      </c>
    </row>
    <row r="866" spans="1:65" s="2" customFormat="1" ht="24.2" customHeight="1">
      <c r="A866" s="34"/>
      <c r="B866" s="35"/>
      <c r="C866" s="231" t="s">
        <v>1193</v>
      </c>
      <c r="D866" s="231" t="s">
        <v>218</v>
      </c>
      <c r="E866" s="232" t="s">
        <v>1194</v>
      </c>
      <c r="F866" s="233" t="s">
        <v>1195</v>
      </c>
      <c r="G866" s="234" t="s">
        <v>258</v>
      </c>
      <c r="H866" s="235">
        <v>182.71100000000001</v>
      </c>
      <c r="I866" s="236"/>
      <c r="J866" s="237">
        <f>ROUND(I866*H866,2)</f>
        <v>0</v>
      </c>
      <c r="K866" s="233" t="s">
        <v>171</v>
      </c>
      <c r="L866" s="238"/>
      <c r="M866" s="239" t="s">
        <v>1</v>
      </c>
      <c r="N866" s="240" t="s">
        <v>42</v>
      </c>
      <c r="O866" s="71"/>
      <c r="P866" s="200">
        <f>O866*H866</f>
        <v>0</v>
      </c>
      <c r="Q866" s="200">
        <v>2.2000000000000001E-3</v>
      </c>
      <c r="R866" s="200">
        <f>Q866*H866</f>
        <v>0.40196420000000005</v>
      </c>
      <c r="S866" s="200">
        <v>0</v>
      </c>
      <c r="T866" s="201">
        <f>S866*H866</f>
        <v>0</v>
      </c>
      <c r="U866" s="34"/>
      <c r="V866" s="34"/>
      <c r="W866" s="34"/>
      <c r="X866" s="34"/>
      <c r="Y866" s="34"/>
      <c r="Z866" s="34"/>
      <c r="AA866" s="34"/>
      <c r="AB866" s="34"/>
      <c r="AC866" s="34"/>
      <c r="AD866" s="34"/>
      <c r="AE866" s="34"/>
      <c r="AR866" s="202" t="s">
        <v>1069</v>
      </c>
      <c r="AT866" s="202" t="s">
        <v>218</v>
      </c>
      <c r="AU866" s="202" t="s">
        <v>84</v>
      </c>
      <c r="AY866" s="17" t="s">
        <v>164</v>
      </c>
      <c r="BE866" s="203">
        <f>IF(N866="základní",J866,0)</f>
        <v>0</v>
      </c>
      <c r="BF866" s="203">
        <f>IF(N866="snížená",J866,0)</f>
        <v>0</v>
      </c>
      <c r="BG866" s="203">
        <f>IF(N866="zákl. přenesená",J866,0)</f>
        <v>0</v>
      </c>
      <c r="BH866" s="203">
        <f>IF(N866="sníž. přenesená",J866,0)</f>
        <v>0</v>
      </c>
      <c r="BI866" s="203">
        <f>IF(N866="nulová",J866,0)</f>
        <v>0</v>
      </c>
      <c r="BJ866" s="17" t="s">
        <v>84</v>
      </c>
      <c r="BK866" s="203">
        <f>ROUND(I866*H866,2)</f>
        <v>0</v>
      </c>
      <c r="BL866" s="17" t="s">
        <v>865</v>
      </c>
      <c r="BM866" s="202" t="s">
        <v>1196</v>
      </c>
    </row>
    <row r="867" spans="1:65" s="2" customFormat="1" ht="19.5">
      <c r="A867" s="34"/>
      <c r="B867" s="35"/>
      <c r="C867" s="36"/>
      <c r="D867" s="204" t="s">
        <v>174</v>
      </c>
      <c r="E867" s="36"/>
      <c r="F867" s="205" t="s">
        <v>1195</v>
      </c>
      <c r="G867" s="36"/>
      <c r="H867" s="36"/>
      <c r="I867" s="206"/>
      <c r="J867" s="36"/>
      <c r="K867" s="36"/>
      <c r="L867" s="39"/>
      <c r="M867" s="207"/>
      <c r="N867" s="208"/>
      <c r="O867" s="71"/>
      <c r="P867" s="71"/>
      <c r="Q867" s="71"/>
      <c r="R867" s="71"/>
      <c r="S867" s="71"/>
      <c r="T867" s="72"/>
      <c r="U867" s="34"/>
      <c r="V867" s="34"/>
      <c r="W867" s="34"/>
      <c r="X867" s="34"/>
      <c r="Y867" s="34"/>
      <c r="Z867" s="34"/>
      <c r="AA867" s="34"/>
      <c r="AB867" s="34"/>
      <c r="AC867" s="34"/>
      <c r="AD867" s="34"/>
      <c r="AE867" s="34"/>
      <c r="AT867" s="17" t="s">
        <v>174</v>
      </c>
      <c r="AU867" s="17" t="s">
        <v>84</v>
      </c>
    </row>
    <row r="868" spans="1:65" s="13" customFormat="1" ht="11.25">
      <c r="B868" s="209"/>
      <c r="C868" s="210"/>
      <c r="D868" s="204" t="s">
        <v>176</v>
      </c>
      <c r="E868" s="211" t="s">
        <v>1</v>
      </c>
      <c r="F868" s="212" t="s">
        <v>1197</v>
      </c>
      <c r="G868" s="210"/>
      <c r="H868" s="213">
        <v>158.87899999999999</v>
      </c>
      <c r="I868" s="214"/>
      <c r="J868" s="210"/>
      <c r="K868" s="210"/>
      <c r="L868" s="215"/>
      <c r="M868" s="216"/>
      <c r="N868" s="217"/>
      <c r="O868" s="217"/>
      <c r="P868" s="217"/>
      <c r="Q868" s="217"/>
      <c r="R868" s="217"/>
      <c r="S868" s="217"/>
      <c r="T868" s="218"/>
      <c r="AT868" s="219" t="s">
        <v>176</v>
      </c>
      <c r="AU868" s="219" t="s">
        <v>84</v>
      </c>
      <c r="AV868" s="13" t="s">
        <v>84</v>
      </c>
      <c r="AW868" s="13" t="s">
        <v>32</v>
      </c>
      <c r="AX868" s="13" t="s">
        <v>82</v>
      </c>
      <c r="AY868" s="219" t="s">
        <v>164</v>
      </c>
    </row>
    <row r="869" spans="1:65" s="13" customFormat="1" ht="11.25">
      <c r="B869" s="209"/>
      <c r="C869" s="210"/>
      <c r="D869" s="204" t="s">
        <v>176</v>
      </c>
      <c r="E869" s="210"/>
      <c r="F869" s="212" t="s">
        <v>1198</v>
      </c>
      <c r="G869" s="210"/>
      <c r="H869" s="213">
        <v>182.71100000000001</v>
      </c>
      <c r="I869" s="214"/>
      <c r="J869" s="210"/>
      <c r="K869" s="210"/>
      <c r="L869" s="215"/>
      <c r="M869" s="216"/>
      <c r="N869" s="217"/>
      <c r="O869" s="217"/>
      <c r="P869" s="217"/>
      <c r="Q869" s="217"/>
      <c r="R869" s="217"/>
      <c r="S869" s="217"/>
      <c r="T869" s="218"/>
      <c r="AT869" s="219" t="s">
        <v>176</v>
      </c>
      <c r="AU869" s="219" t="s">
        <v>84</v>
      </c>
      <c r="AV869" s="13" t="s">
        <v>84</v>
      </c>
      <c r="AW869" s="13" t="s">
        <v>4</v>
      </c>
      <c r="AX869" s="13" t="s">
        <v>82</v>
      </c>
      <c r="AY869" s="219" t="s">
        <v>164</v>
      </c>
    </row>
    <row r="870" spans="1:65" s="2" customFormat="1" ht="24.2" customHeight="1">
      <c r="A870" s="34"/>
      <c r="B870" s="35"/>
      <c r="C870" s="191" t="s">
        <v>1199</v>
      </c>
      <c r="D870" s="191" t="s">
        <v>167</v>
      </c>
      <c r="E870" s="192" t="s">
        <v>1200</v>
      </c>
      <c r="F870" s="193" t="s">
        <v>1201</v>
      </c>
      <c r="G870" s="194" t="s">
        <v>207</v>
      </c>
      <c r="H870" s="195">
        <v>1.23</v>
      </c>
      <c r="I870" s="196"/>
      <c r="J870" s="197">
        <f>ROUND(I870*H870,2)</f>
        <v>0</v>
      </c>
      <c r="K870" s="193" t="s">
        <v>171</v>
      </c>
      <c r="L870" s="39"/>
      <c r="M870" s="198" t="s">
        <v>1</v>
      </c>
      <c r="N870" s="199" t="s">
        <v>42</v>
      </c>
      <c r="O870" s="71"/>
      <c r="P870" s="200">
        <f>O870*H870</f>
        <v>0</v>
      </c>
      <c r="Q870" s="200">
        <v>0</v>
      </c>
      <c r="R870" s="200">
        <f>Q870*H870</f>
        <v>0</v>
      </c>
      <c r="S870" s="200">
        <v>0</v>
      </c>
      <c r="T870" s="201">
        <f>S870*H870</f>
        <v>0</v>
      </c>
      <c r="U870" s="34"/>
      <c r="V870" s="34"/>
      <c r="W870" s="34"/>
      <c r="X870" s="34"/>
      <c r="Y870" s="34"/>
      <c r="Z870" s="34"/>
      <c r="AA870" s="34"/>
      <c r="AB870" s="34"/>
      <c r="AC870" s="34"/>
      <c r="AD870" s="34"/>
      <c r="AE870" s="34"/>
      <c r="AR870" s="202" t="s">
        <v>865</v>
      </c>
      <c r="AT870" s="202" t="s">
        <v>167</v>
      </c>
      <c r="AU870" s="202" t="s">
        <v>84</v>
      </c>
      <c r="AY870" s="17" t="s">
        <v>164</v>
      </c>
      <c r="BE870" s="203">
        <f>IF(N870="základní",J870,0)</f>
        <v>0</v>
      </c>
      <c r="BF870" s="203">
        <f>IF(N870="snížená",J870,0)</f>
        <v>0</v>
      </c>
      <c r="BG870" s="203">
        <f>IF(N870="zákl. přenesená",J870,0)</f>
        <v>0</v>
      </c>
      <c r="BH870" s="203">
        <f>IF(N870="sníž. přenesená",J870,0)</f>
        <v>0</v>
      </c>
      <c r="BI870" s="203">
        <f>IF(N870="nulová",J870,0)</f>
        <v>0</v>
      </c>
      <c r="BJ870" s="17" t="s">
        <v>84</v>
      </c>
      <c r="BK870" s="203">
        <f>ROUND(I870*H870,2)</f>
        <v>0</v>
      </c>
      <c r="BL870" s="17" t="s">
        <v>865</v>
      </c>
      <c r="BM870" s="202" t="s">
        <v>1202</v>
      </c>
    </row>
    <row r="871" spans="1:65" s="2" customFormat="1" ht="29.25">
      <c r="A871" s="34"/>
      <c r="B871" s="35"/>
      <c r="C871" s="36"/>
      <c r="D871" s="204" t="s">
        <v>174</v>
      </c>
      <c r="E871" s="36"/>
      <c r="F871" s="205" t="s">
        <v>1203</v>
      </c>
      <c r="G871" s="36"/>
      <c r="H871" s="36"/>
      <c r="I871" s="206"/>
      <c r="J871" s="36"/>
      <c r="K871" s="36"/>
      <c r="L871" s="39"/>
      <c r="M871" s="207"/>
      <c r="N871" s="208"/>
      <c r="O871" s="71"/>
      <c r="P871" s="71"/>
      <c r="Q871" s="71"/>
      <c r="R871" s="71"/>
      <c r="S871" s="71"/>
      <c r="T871" s="72"/>
      <c r="U871" s="34"/>
      <c r="V871" s="34"/>
      <c r="W871" s="34"/>
      <c r="X871" s="34"/>
      <c r="Y871" s="34"/>
      <c r="Z871" s="34"/>
      <c r="AA871" s="34"/>
      <c r="AB871" s="34"/>
      <c r="AC871" s="34"/>
      <c r="AD871" s="34"/>
      <c r="AE871" s="34"/>
      <c r="AT871" s="17" t="s">
        <v>174</v>
      </c>
      <c r="AU871" s="17" t="s">
        <v>84</v>
      </c>
    </row>
    <row r="872" spans="1:65" s="12" customFormat="1" ht="22.9" customHeight="1">
      <c r="B872" s="175"/>
      <c r="C872" s="176"/>
      <c r="D872" s="177" t="s">
        <v>75</v>
      </c>
      <c r="E872" s="189" t="s">
        <v>1204</v>
      </c>
      <c r="F872" s="189" t="s">
        <v>1205</v>
      </c>
      <c r="G872" s="176"/>
      <c r="H872" s="176"/>
      <c r="I872" s="179"/>
      <c r="J872" s="190">
        <f>BK872</f>
        <v>0</v>
      </c>
      <c r="K872" s="176"/>
      <c r="L872" s="181"/>
      <c r="M872" s="182"/>
      <c r="N872" s="183"/>
      <c r="O872" s="183"/>
      <c r="P872" s="184">
        <f>SUM(P873:P950)</f>
        <v>0</v>
      </c>
      <c r="Q872" s="183"/>
      <c r="R872" s="184">
        <f>SUM(R873:R950)</f>
        <v>1.8309867</v>
      </c>
      <c r="S872" s="183"/>
      <c r="T872" s="185">
        <f>SUM(T873:T950)</f>
        <v>0</v>
      </c>
      <c r="AR872" s="186" t="s">
        <v>84</v>
      </c>
      <c r="AT872" s="187" t="s">
        <v>75</v>
      </c>
      <c r="AU872" s="187" t="s">
        <v>82</v>
      </c>
      <c r="AY872" s="186" t="s">
        <v>164</v>
      </c>
      <c r="BK872" s="188">
        <f>SUM(BK873:BK950)</f>
        <v>0</v>
      </c>
    </row>
    <row r="873" spans="1:65" s="2" customFormat="1" ht="24.2" customHeight="1">
      <c r="A873" s="34"/>
      <c r="B873" s="35"/>
      <c r="C873" s="191" t="s">
        <v>1206</v>
      </c>
      <c r="D873" s="191" t="s">
        <v>167</v>
      </c>
      <c r="E873" s="192" t="s">
        <v>1207</v>
      </c>
      <c r="F873" s="193" t="s">
        <v>1208</v>
      </c>
      <c r="G873" s="194" t="s">
        <v>258</v>
      </c>
      <c r="H873" s="195">
        <v>193.1</v>
      </c>
      <c r="I873" s="196"/>
      <c r="J873" s="197">
        <f>ROUND(I873*H873,2)</f>
        <v>0</v>
      </c>
      <c r="K873" s="193" t="s">
        <v>171</v>
      </c>
      <c r="L873" s="39"/>
      <c r="M873" s="198" t="s">
        <v>1</v>
      </c>
      <c r="N873" s="199" t="s">
        <v>42</v>
      </c>
      <c r="O873" s="71"/>
      <c r="P873" s="200">
        <f>O873*H873</f>
        <v>0</v>
      </c>
      <c r="Q873" s="200">
        <v>0</v>
      </c>
      <c r="R873" s="200">
        <f>Q873*H873</f>
        <v>0</v>
      </c>
      <c r="S873" s="200">
        <v>0</v>
      </c>
      <c r="T873" s="201">
        <f>S873*H873</f>
        <v>0</v>
      </c>
      <c r="U873" s="34"/>
      <c r="V873" s="34"/>
      <c r="W873" s="34"/>
      <c r="X873" s="34"/>
      <c r="Y873" s="34"/>
      <c r="Z873" s="34"/>
      <c r="AA873" s="34"/>
      <c r="AB873" s="34"/>
      <c r="AC873" s="34"/>
      <c r="AD873" s="34"/>
      <c r="AE873" s="34"/>
      <c r="AR873" s="202" t="s">
        <v>865</v>
      </c>
      <c r="AT873" s="202" t="s">
        <v>167</v>
      </c>
      <c r="AU873" s="202" t="s">
        <v>84</v>
      </c>
      <c r="AY873" s="17" t="s">
        <v>164</v>
      </c>
      <c r="BE873" s="203">
        <f>IF(N873="základní",J873,0)</f>
        <v>0</v>
      </c>
      <c r="BF873" s="203">
        <f>IF(N873="snížená",J873,0)</f>
        <v>0</v>
      </c>
      <c r="BG873" s="203">
        <f>IF(N873="zákl. přenesená",J873,0)</f>
        <v>0</v>
      </c>
      <c r="BH873" s="203">
        <f>IF(N873="sníž. přenesená",J873,0)</f>
        <v>0</v>
      </c>
      <c r="BI873" s="203">
        <f>IF(N873="nulová",J873,0)</f>
        <v>0</v>
      </c>
      <c r="BJ873" s="17" t="s">
        <v>84</v>
      </c>
      <c r="BK873" s="203">
        <f>ROUND(I873*H873,2)</f>
        <v>0</v>
      </c>
      <c r="BL873" s="17" t="s">
        <v>865</v>
      </c>
      <c r="BM873" s="202" t="s">
        <v>1209</v>
      </c>
    </row>
    <row r="874" spans="1:65" s="2" customFormat="1" ht="19.5">
      <c r="A874" s="34"/>
      <c r="B874" s="35"/>
      <c r="C874" s="36"/>
      <c r="D874" s="204" t="s">
        <v>174</v>
      </c>
      <c r="E874" s="36"/>
      <c r="F874" s="205" t="s">
        <v>1210</v>
      </c>
      <c r="G874" s="36"/>
      <c r="H874" s="36"/>
      <c r="I874" s="206"/>
      <c r="J874" s="36"/>
      <c r="K874" s="36"/>
      <c r="L874" s="39"/>
      <c r="M874" s="207"/>
      <c r="N874" s="208"/>
      <c r="O874" s="71"/>
      <c r="P874" s="71"/>
      <c r="Q874" s="71"/>
      <c r="R874" s="71"/>
      <c r="S874" s="71"/>
      <c r="T874" s="72"/>
      <c r="U874" s="34"/>
      <c r="V874" s="34"/>
      <c r="W874" s="34"/>
      <c r="X874" s="34"/>
      <c r="Y874" s="34"/>
      <c r="Z874" s="34"/>
      <c r="AA874" s="34"/>
      <c r="AB874" s="34"/>
      <c r="AC874" s="34"/>
      <c r="AD874" s="34"/>
      <c r="AE874" s="34"/>
      <c r="AT874" s="17" t="s">
        <v>174</v>
      </c>
      <c r="AU874" s="17" t="s">
        <v>84</v>
      </c>
    </row>
    <row r="875" spans="1:65" s="13" customFormat="1" ht="22.5">
      <c r="B875" s="209"/>
      <c r="C875" s="210"/>
      <c r="D875" s="204" t="s">
        <v>176</v>
      </c>
      <c r="E875" s="211" t="s">
        <v>1</v>
      </c>
      <c r="F875" s="212" t="s">
        <v>779</v>
      </c>
      <c r="G875" s="210"/>
      <c r="H875" s="213">
        <v>94.8</v>
      </c>
      <c r="I875" s="214"/>
      <c r="J875" s="210"/>
      <c r="K875" s="210"/>
      <c r="L875" s="215"/>
      <c r="M875" s="216"/>
      <c r="N875" s="217"/>
      <c r="O875" s="217"/>
      <c r="P875" s="217"/>
      <c r="Q875" s="217"/>
      <c r="R875" s="217"/>
      <c r="S875" s="217"/>
      <c r="T875" s="218"/>
      <c r="AT875" s="219" t="s">
        <v>176</v>
      </c>
      <c r="AU875" s="219" t="s">
        <v>84</v>
      </c>
      <c r="AV875" s="13" t="s">
        <v>84</v>
      </c>
      <c r="AW875" s="13" t="s">
        <v>32</v>
      </c>
      <c r="AX875" s="13" t="s">
        <v>76</v>
      </c>
      <c r="AY875" s="219" t="s">
        <v>164</v>
      </c>
    </row>
    <row r="876" spans="1:65" s="13" customFormat="1" ht="22.5">
      <c r="B876" s="209"/>
      <c r="C876" s="210"/>
      <c r="D876" s="204" t="s">
        <v>176</v>
      </c>
      <c r="E876" s="211" t="s">
        <v>1</v>
      </c>
      <c r="F876" s="212" t="s">
        <v>780</v>
      </c>
      <c r="G876" s="210"/>
      <c r="H876" s="213">
        <v>98.3</v>
      </c>
      <c r="I876" s="214"/>
      <c r="J876" s="210"/>
      <c r="K876" s="210"/>
      <c r="L876" s="215"/>
      <c r="M876" s="216"/>
      <c r="N876" s="217"/>
      <c r="O876" s="217"/>
      <c r="P876" s="217"/>
      <c r="Q876" s="217"/>
      <c r="R876" s="217"/>
      <c r="S876" s="217"/>
      <c r="T876" s="218"/>
      <c r="AT876" s="219" t="s">
        <v>176</v>
      </c>
      <c r="AU876" s="219" t="s">
        <v>84</v>
      </c>
      <c r="AV876" s="13" t="s">
        <v>84</v>
      </c>
      <c r="AW876" s="13" t="s">
        <v>32</v>
      </c>
      <c r="AX876" s="13" t="s">
        <v>76</v>
      </c>
      <c r="AY876" s="219" t="s">
        <v>164</v>
      </c>
    </row>
    <row r="877" spans="1:65" s="14" customFormat="1" ht="11.25">
      <c r="B877" s="220"/>
      <c r="C877" s="221"/>
      <c r="D877" s="204" t="s">
        <v>176</v>
      </c>
      <c r="E877" s="222" t="s">
        <v>1</v>
      </c>
      <c r="F877" s="223" t="s">
        <v>185</v>
      </c>
      <c r="G877" s="221"/>
      <c r="H877" s="224">
        <v>193.1</v>
      </c>
      <c r="I877" s="225"/>
      <c r="J877" s="221"/>
      <c r="K877" s="221"/>
      <c r="L877" s="226"/>
      <c r="M877" s="227"/>
      <c r="N877" s="228"/>
      <c r="O877" s="228"/>
      <c r="P877" s="228"/>
      <c r="Q877" s="228"/>
      <c r="R877" s="228"/>
      <c r="S877" s="228"/>
      <c r="T877" s="229"/>
      <c r="AT877" s="230" t="s">
        <v>176</v>
      </c>
      <c r="AU877" s="230" t="s">
        <v>84</v>
      </c>
      <c r="AV877" s="14" t="s">
        <v>172</v>
      </c>
      <c r="AW877" s="14" t="s">
        <v>32</v>
      </c>
      <c r="AX877" s="14" t="s">
        <v>82</v>
      </c>
      <c r="AY877" s="230" t="s">
        <v>164</v>
      </c>
    </row>
    <row r="878" spans="1:65" s="2" customFormat="1" ht="24.2" customHeight="1">
      <c r="A878" s="34"/>
      <c r="B878" s="35"/>
      <c r="C878" s="231" t="s">
        <v>1211</v>
      </c>
      <c r="D878" s="231" t="s">
        <v>218</v>
      </c>
      <c r="E878" s="232" t="s">
        <v>1212</v>
      </c>
      <c r="F878" s="233" t="s">
        <v>1213</v>
      </c>
      <c r="G878" s="234" t="s">
        <v>258</v>
      </c>
      <c r="H878" s="235">
        <v>92.718000000000004</v>
      </c>
      <c r="I878" s="236"/>
      <c r="J878" s="237">
        <f>ROUND(I878*H878,2)</f>
        <v>0</v>
      </c>
      <c r="K878" s="233" t="s">
        <v>171</v>
      </c>
      <c r="L878" s="238"/>
      <c r="M878" s="239" t="s">
        <v>1</v>
      </c>
      <c r="N878" s="240" t="s">
        <v>42</v>
      </c>
      <c r="O878" s="71"/>
      <c r="P878" s="200">
        <f>O878*H878</f>
        <v>0</v>
      </c>
      <c r="Q878" s="200">
        <v>2.5000000000000001E-3</v>
      </c>
      <c r="R878" s="200">
        <f>Q878*H878</f>
        <v>0.231795</v>
      </c>
      <c r="S878" s="200">
        <v>0</v>
      </c>
      <c r="T878" s="201">
        <f>S878*H878</f>
        <v>0</v>
      </c>
      <c r="U878" s="34"/>
      <c r="V878" s="34"/>
      <c r="W878" s="34"/>
      <c r="X878" s="34"/>
      <c r="Y878" s="34"/>
      <c r="Z878" s="34"/>
      <c r="AA878" s="34"/>
      <c r="AB878" s="34"/>
      <c r="AC878" s="34"/>
      <c r="AD878" s="34"/>
      <c r="AE878" s="34"/>
      <c r="AR878" s="202" t="s">
        <v>1069</v>
      </c>
      <c r="AT878" s="202" t="s">
        <v>218</v>
      </c>
      <c r="AU878" s="202" t="s">
        <v>84</v>
      </c>
      <c r="AY878" s="17" t="s">
        <v>164</v>
      </c>
      <c r="BE878" s="203">
        <f>IF(N878="základní",J878,0)</f>
        <v>0</v>
      </c>
      <c r="BF878" s="203">
        <f>IF(N878="snížená",J878,0)</f>
        <v>0</v>
      </c>
      <c r="BG878" s="203">
        <f>IF(N878="zákl. přenesená",J878,0)</f>
        <v>0</v>
      </c>
      <c r="BH878" s="203">
        <f>IF(N878="sníž. přenesená",J878,0)</f>
        <v>0</v>
      </c>
      <c r="BI878" s="203">
        <f>IF(N878="nulová",J878,0)</f>
        <v>0</v>
      </c>
      <c r="BJ878" s="17" t="s">
        <v>84</v>
      </c>
      <c r="BK878" s="203">
        <f>ROUND(I878*H878,2)</f>
        <v>0</v>
      </c>
      <c r="BL878" s="17" t="s">
        <v>865</v>
      </c>
      <c r="BM878" s="202" t="s">
        <v>1214</v>
      </c>
    </row>
    <row r="879" spans="1:65" s="2" customFormat="1" ht="11.25">
      <c r="A879" s="34"/>
      <c r="B879" s="35"/>
      <c r="C879" s="36"/>
      <c r="D879" s="204" t="s">
        <v>174</v>
      </c>
      <c r="E879" s="36"/>
      <c r="F879" s="205" t="s">
        <v>1213</v>
      </c>
      <c r="G879" s="36"/>
      <c r="H879" s="36"/>
      <c r="I879" s="206"/>
      <c r="J879" s="36"/>
      <c r="K879" s="36"/>
      <c r="L879" s="39"/>
      <c r="M879" s="207"/>
      <c r="N879" s="208"/>
      <c r="O879" s="71"/>
      <c r="P879" s="71"/>
      <c r="Q879" s="71"/>
      <c r="R879" s="71"/>
      <c r="S879" s="71"/>
      <c r="T879" s="72"/>
      <c r="U879" s="34"/>
      <c r="V879" s="34"/>
      <c r="W879" s="34"/>
      <c r="X879" s="34"/>
      <c r="Y879" s="34"/>
      <c r="Z879" s="34"/>
      <c r="AA879" s="34"/>
      <c r="AB879" s="34"/>
      <c r="AC879" s="34"/>
      <c r="AD879" s="34"/>
      <c r="AE879" s="34"/>
      <c r="AT879" s="17" t="s">
        <v>174</v>
      </c>
      <c r="AU879" s="17" t="s">
        <v>84</v>
      </c>
    </row>
    <row r="880" spans="1:65" s="13" customFormat="1" ht="22.5">
      <c r="B880" s="209"/>
      <c r="C880" s="210"/>
      <c r="D880" s="204" t="s">
        <v>176</v>
      </c>
      <c r="E880" s="211" t="s">
        <v>1</v>
      </c>
      <c r="F880" s="212" t="s">
        <v>1215</v>
      </c>
      <c r="G880" s="210"/>
      <c r="H880" s="213">
        <v>90.9</v>
      </c>
      <c r="I880" s="214"/>
      <c r="J880" s="210"/>
      <c r="K880" s="210"/>
      <c r="L880" s="215"/>
      <c r="M880" s="216"/>
      <c r="N880" s="217"/>
      <c r="O880" s="217"/>
      <c r="P880" s="217"/>
      <c r="Q880" s="217"/>
      <c r="R880" s="217"/>
      <c r="S880" s="217"/>
      <c r="T880" s="218"/>
      <c r="AT880" s="219" t="s">
        <v>176</v>
      </c>
      <c r="AU880" s="219" t="s">
        <v>84</v>
      </c>
      <c r="AV880" s="13" t="s">
        <v>84</v>
      </c>
      <c r="AW880" s="13" t="s">
        <v>32</v>
      </c>
      <c r="AX880" s="13" t="s">
        <v>82</v>
      </c>
      <c r="AY880" s="219" t="s">
        <v>164</v>
      </c>
    </row>
    <row r="881" spans="1:65" s="13" customFormat="1" ht="11.25">
      <c r="B881" s="209"/>
      <c r="C881" s="210"/>
      <c r="D881" s="204" t="s">
        <v>176</v>
      </c>
      <c r="E881" s="210"/>
      <c r="F881" s="212" t="s">
        <v>1216</v>
      </c>
      <c r="G881" s="210"/>
      <c r="H881" s="213">
        <v>92.718000000000004</v>
      </c>
      <c r="I881" s="214"/>
      <c r="J881" s="210"/>
      <c r="K881" s="210"/>
      <c r="L881" s="215"/>
      <c r="M881" s="216"/>
      <c r="N881" s="217"/>
      <c r="O881" s="217"/>
      <c r="P881" s="217"/>
      <c r="Q881" s="217"/>
      <c r="R881" s="217"/>
      <c r="S881" s="217"/>
      <c r="T881" s="218"/>
      <c r="AT881" s="219" t="s">
        <v>176</v>
      </c>
      <c r="AU881" s="219" t="s">
        <v>84</v>
      </c>
      <c r="AV881" s="13" t="s">
        <v>84</v>
      </c>
      <c r="AW881" s="13" t="s">
        <v>4</v>
      </c>
      <c r="AX881" s="13" t="s">
        <v>82</v>
      </c>
      <c r="AY881" s="219" t="s">
        <v>164</v>
      </c>
    </row>
    <row r="882" spans="1:65" s="2" customFormat="1" ht="24.2" customHeight="1">
      <c r="A882" s="34"/>
      <c r="B882" s="35"/>
      <c r="C882" s="231" t="s">
        <v>1217</v>
      </c>
      <c r="D882" s="231" t="s">
        <v>218</v>
      </c>
      <c r="E882" s="232" t="s">
        <v>1218</v>
      </c>
      <c r="F882" s="233" t="s">
        <v>1219</v>
      </c>
      <c r="G882" s="234" t="s">
        <v>258</v>
      </c>
      <c r="H882" s="235">
        <v>192.98400000000001</v>
      </c>
      <c r="I882" s="236"/>
      <c r="J882" s="237">
        <f>ROUND(I882*H882,2)</f>
        <v>0</v>
      </c>
      <c r="K882" s="233" t="s">
        <v>171</v>
      </c>
      <c r="L882" s="238"/>
      <c r="M882" s="239" t="s">
        <v>1</v>
      </c>
      <c r="N882" s="240" t="s">
        <v>42</v>
      </c>
      <c r="O882" s="71"/>
      <c r="P882" s="200">
        <f>O882*H882</f>
        <v>0</v>
      </c>
      <c r="Q882" s="200">
        <v>2E-3</v>
      </c>
      <c r="R882" s="200">
        <f>Q882*H882</f>
        <v>0.38596800000000003</v>
      </c>
      <c r="S882" s="200">
        <v>0</v>
      </c>
      <c r="T882" s="201">
        <f>S882*H882</f>
        <v>0</v>
      </c>
      <c r="U882" s="34"/>
      <c r="V882" s="34"/>
      <c r="W882" s="34"/>
      <c r="X882" s="34"/>
      <c r="Y882" s="34"/>
      <c r="Z882" s="34"/>
      <c r="AA882" s="34"/>
      <c r="AB882" s="34"/>
      <c r="AC882" s="34"/>
      <c r="AD882" s="34"/>
      <c r="AE882" s="34"/>
      <c r="AR882" s="202" t="s">
        <v>1069</v>
      </c>
      <c r="AT882" s="202" t="s">
        <v>218</v>
      </c>
      <c r="AU882" s="202" t="s">
        <v>84</v>
      </c>
      <c r="AY882" s="17" t="s">
        <v>164</v>
      </c>
      <c r="BE882" s="203">
        <f>IF(N882="základní",J882,0)</f>
        <v>0</v>
      </c>
      <c r="BF882" s="203">
        <f>IF(N882="snížená",J882,0)</f>
        <v>0</v>
      </c>
      <c r="BG882" s="203">
        <f>IF(N882="zákl. přenesená",J882,0)</f>
        <v>0</v>
      </c>
      <c r="BH882" s="203">
        <f>IF(N882="sníž. přenesená",J882,0)</f>
        <v>0</v>
      </c>
      <c r="BI882" s="203">
        <f>IF(N882="nulová",J882,0)</f>
        <v>0</v>
      </c>
      <c r="BJ882" s="17" t="s">
        <v>84</v>
      </c>
      <c r="BK882" s="203">
        <f>ROUND(I882*H882,2)</f>
        <v>0</v>
      </c>
      <c r="BL882" s="17" t="s">
        <v>865</v>
      </c>
      <c r="BM882" s="202" t="s">
        <v>1220</v>
      </c>
    </row>
    <row r="883" spans="1:65" s="2" customFormat="1" ht="11.25">
      <c r="A883" s="34"/>
      <c r="B883" s="35"/>
      <c r="C883" s="36"/>
      <c r="D883" s="204" t="s">
        <v>174</v>
      </c>
      <c r="E883" s="36"/>
      <c r="F883" s="205" t="s">
        <v>1219</v>
      </c>
      <c r="G883" s="36"/>
      <c r="H883" s="36"/>
      <c r="I883" s="206"/>
      <c r="J883" s="36"/>
      <c r="K883" s="36"/>
      <c r="L883" s="39"/>
      <c r="M883" s="207"/>
      <c r="N883" s="208"/>
      <c r="O883" s="71"/>
      <c r="P883" s="71"/>
      <c r="Q883" s="71"/>
      <c r="R883" s="71"/>
      <c r="S883" s="71"/>
      <c r="T883" s="72"/>
      <c r="U883" s="34"/>
      <c r="V883" s="34"/>
      <c r="W883" s="34"/>
      <c r="X883" s="34"/>
      <c r="Y883" s="34"/>
      <c r="Z883" s="34"/>
      <c r="AA883" s="34"/>
      <c r="AB883" s="34"/>
      <c r="AC883" s="34"/>
      <c r="AD883" s="34"/>
      <c r="AE883" s="34"/>
      <c r="AT883" s="17" t="s">
        <v>174</v>
      </c>
      <c r="AU883" s="17" t="s">
        <v>84</v>
      </c>
    </row>
    <row r="884" spans="1:65" s="13" customFormat="1" ht="22.5">
      <c r="B884" s="209"/>
      <c r="C884" s="210"/>
      <c r="D884" s="204" t="s">
        <v>176</v>
      </c>
      <c r="E884" s="211" t="s">
        <v>1</v>
      </c>
      <c r="F884" s="212" t="s">
        <v>1215</v>
      </c>
      <c r="G884" s="210"/>
      <c r="H884" s="213">
        <v>90.9</v>
      </c>
      <c r="I884" s="214"/>
      <c r="J884" s="210"/>
      <c r="K884" s="210"/>
      <c r="L884" s="215"/>
      <c r="M884" s="216"/>
      <c r="N884" s="217"/>
      <c r="O884" s="217"/>
      <c r="P884" s="217"/>
      <c r="Q884" s="217"/>
      <c r="R884" s="217"/>
      <c r="S884" s="217"/>
      <c r="T884" s="218"/>
      <c r="AT884" s="219" t="s">
        <v>176</v>
      </c>
      <c r="AU884" s="219" t="s">
        <v>84</v>
      </c>
      <c r="AV884" s="13" t="s">
        <v>84</v>
      </c>
      <c r="AW884" s="13" t="s">
        <v>32</v>
      </c>
      <c r="AX884" s="13" t="s">
        <v>76</v>
      </c>
      <c r="AY884" s="219" t="s">
        <v>164</v>
      </c>
    </row>
    <row r="885" spans="1:65" s="13" customFormat="1" ht="22.5">
      <c r="B885" s="209"/>
      <c r="C885" s="210"/>
      <c r="D885" s="204" t="s">
        <v>176</v>
      </c>
      <c r="E885" s="211" t="s">
        <v>1</v>
      </c>
      <c r="F885" s="212" t="s">
        <v>780</v>
      </c>
      <c r="G885" s="210"/>
      <c r="H885" s="213">
        <v>98.3</v>
      </c>
      <c r="I885" s="214"/>
      <c r="J885" s="210"/>
      <c r="K885" s="210"/>
      <c r="L885" s="215"/>
      <c r="M885" s="216"/>
      <c r="N885" s="217"/>
      <c r="O885" s="217"/>
      <c r="P885" s="217"/>
      <c r="Q885" s="217"/>
      <c r="R885" s="217"/>
      <c r="S885" s="217"/>
      <c r="T885" s="218"/>
      <c r="AT885" s="219" t="s">
        <v>176</v>
      </c>
      <c r="AU885" s="219" t="s">
        <v>84</v>
      </c>
      <c r="AV885" s="13" t="s">
        <v>84</v>
      </c>
      <c r="AW885" s="13" t="s">
        <v>32</v>
      </c>
      <c r="AX885" s="13" t="s">
        <v>76</v>
      </c>
      <c r="AY885" s="219" t="s">
        <v>164</v>
      </c>
    </row>
    <row r="886" spans="1:65" s="14" customFormat="1" ht="11.25">
      <c r="B886" s="220"/>
      <c r="C886" s="221"/>
      <c r="D886" s="204" t="s">
        <v>176</v>
      </c>
      <c r="E886" s="222" t="s">
        <v>1</v>
      </c>
      <c r="F886" s="223" t="s">
        <v>185</v>
      </c>
      <c r="G886" s="221"/>
      <c r="H886" s="224">
        <v>189.2</v>
      </c>
      <c r="I886" s="225"/>
      <c r="J886" s="221"/>
      <c r="K886" s="221"/>
      <c r="L886" s="226"/>
      <c r="M886" s="227"/>
      <c r="N886" s="228"/>
      <c r="O886" s="228"/>
      <c r="P886" s="228"/>
      <c r="Q886" s="228"/>
      <c r="R886" s="228"/>
      <c r="S886" s="228"/>
      <c r="T886" s="229"/>
      <c r="AT886" s="230" t="s">
        <v>176</v>
      </c>
      <c r="AU886" s="230" t="s">
        <v>84</v>
      </c>
      <c r="AV886" s="14" t="s">
        <v>172</v>
      </c>
      <c r="AW886" s="14" t="s">
        <v>32</v>
      </c>
      <c r="AX886" s="14" t="s">
        <v>82</v>
      </c>
      <c r="AY886" s="230" t="s">
        <v>164</v>
      </c>
    </row>
    <row r="887" spans="1:65" s="13" customFormat="1" ht="11.25">
      <c r="B887" s="209"/>
      <c r="C887" s="210"/>
      <c r="D887" s="204" t="s">
        <v>176</v>
      </c>
      <c r="E887" s="210"/>
      <c r="F887" s="212" t="s">
        <v>1221</v>
      </c>
      <c r="G887" s="210"/>
      <c r="H887" s="213">
        <v>192.98400000000001</v>
      </c>
      <c r="I887" s="214"/>
      <c r="J887" s="210"/>
      <c r="K887" s="210"/>
      <c r="L887" s="215"/>
      <c r="M887" s="216"/>
      <c r="N887" s="217"/>
      <c r="O887" s="217"/>
      <c r="P887" s="217"/>
      <c r="Q887" s="217"/>
      <c r="R887" s="217"/>
      <c r="S887" s="217"/>
      <c r="T887" s="218"/>
      <c r="AT887" s="219" t="s">
        <v>176</v>
      </c>
      <c r="AU887" s="219" t="s">
        <v>84</v>
      </c>
      <c r="AV887" s="13" t="s">
        <v>84</v>
      </c>
      <c r="AW887" s="13" t="s">
        <v>4</v>
      </c>
      <c r="AX887" s="13" t="s">
        <v>82</v>
      </c>
      <c r="AY887" s="219" t="s">
        <v>164</v>
      </c>
    </row>
    <row r="888" spans="1:65" s="2" customFormat="1" ht="24.2" customHeight="1">
      <c r="A888" s="34"/>
      <c r="B888" s="35"/>
      <c r="C888" s="231" t="s">
        <v>1222</v>
      </c>
      <c r="D888" s="231" t="s">
        <v>218</v>
      </c>
      <c r="E888" s="232" t="s">
        <v>1223</v>
      </c>
      <c r="F888" s="233" t="s">
        <v>1224</v>
      </c>
      <c r="G888" s="234" t="s">
        <v>258</v>
      </c>
      <c r="H888" s="235">
        <v>100.26600000000001</v>
      </c>
      <c r="I888" s="236"/>
      <c r="J888" s="237">
        <f>ROUND(I888*H888,2)</f>
        <v>0</v>
      </c>
      <c r="K888" s="233" t="s">
        <v>171</v>
      </c>
      <c r="L888" s="238"/>
      <c r="M888" s="239" t="s">
        <v>1</v>
      </c>
      <c r="N888" s="240" t="s">
        <v>42</v>
      </c>
      <c r="O888" s="71"/>
      <c r="P888" s="200">
        <f>O888*H888</f>
        <v>0</v>
      </c>
      <c r="Q888" s="200">
        <v>1.1000000000000001E-3</v>
      </c>
      <c r="R888" s="200">
        <f>Q888*H888</f>
        <v>0.11029260000000002</v>
      </c>
      <c r="S888" s="200">
        <v>0</v>
      </c>
      <c r="T888" s="201">
        <f>S888*H888</f>
        <v>0</v>
      </c>
      <c r="U888" s="34"/>
      <c r="V888" s="34"/>
      <c r="W888" s="34"/>
      <c r="X888" s="34"/>
      <c r="Y888" s="34"/>
      <c r="Z888" s="34"/>
      <c r="AA888" s="34"/>
      <c r="AB888" s="34"/>
      <c r="AC888" s="34"/>
      <c r="AD888" s="34"/>
      <c r="AE888" s="34"/>
      <c r="AR888" s="202" t="s">
        <v>1069</v>
      </c>
      <c r="AT888" s="202" t="s">
        <v>218</v>
      </c>
      <c r="AU888" s="202" t="s">
        <v>84</v>
      </c>
      <c r="AY888" s="17" t="s">
        <v>164</v>
      </c>
      <c r="BE888" s="203">
        <f>IF(N888="základní",J888,0)</f>
        <v>0</v>
      </c>
      <c r="BF888" s="203">
        <f>IF(N888="snížená",J888,0)</f>
        <v>0</v>
      </c>
      <c r="BG888" s="203">
        <f>IF(N888="zákl. přenesená",J888,0)</f>
        <v>0</v>
      </c>
      <c r="BH888" s="203">
        <f>IF(N888="sníž. přenesená",J888,0)</f>
        <v>0</v>
      </c>
      <c r="BI888" s="203">
        <f>IF(N888="nulová",J888,0)</f>
        <v>0</v>
      </c>
      <c r="BJ888" s="17" t="s">
        <v>84</v>
      </c>
      <c r="BK888" s="203">
        <f>ROUND(I888*H888,2)</f>
        <v>0</v>
      </c>
      <c r="BL888" s="17" t="s">
        <v>865</v>
      </c>
      <c r="BM888" s="202" t="s">
        <v>1225</v>
      </c>
    </row>
    <row r="889" spans="1:65" s="2" customFormat="1" ht="19.5">
      <c r="A889" s="34"/>
      <c r="B889" s="35"/>
      <c r="C889" s="36"/>
      <c r="D889" s="204" t="s">
        <v>174</v>
      </c>
      <c r="E889" s="36"/>
      <c r="F889" s="205" t="s">
        <v>1224</v>
      </c>
      <c r="G889" s="36"/>
      <c r="H889" s="36"/>
      <c r="I889" s="206"/>
      <c r="J889" s="36"/>
      <c r="K889" s="36"/>
      <c r="L889" s="39"/>
      <c r="M889" s="207"/>
      <c r="N889" s="208"/>
      <c r="O889" s="71"/>
      <c r="P889" s="71"/>
      <c r="Q889" s="71"/>
      <c r="R889" s="71"/>
      <c r="S889" s="71"/>
      <c r="T889" s="72"/>
      <c r="U889" s="34"/>
      <c r="V889" s="34"/>
      <c r="W889" s="34"/>
      <c r="X889" s="34"/>
      <c r="Y889" s="34"/>
      <c r="Z889" s="34"/>
      <c r="AA889" s="34"/>
      <c r="AB889" s="34"/>
      <c r="AC889" s="34"/>
      <c r="AD889" s="34"/>
      <c r="AE889" s="34"/>
      <c r="AT889" s="17" t="s">
        <v>174</v>
      </c>
      <c r="AU889" s="17" t="s">
        <v>84</v>
      </c>
    </row>
    <row r="890" spans="1:65" s="13" customFormat="1" ht="22.5">
      <c r="B890" s="209"/>
      <c r="C890" s="210"/>
      <c r="D890" s="204" t="s">
        <v>176</v>
      </c>
      <c r="E890" s="211" t="s">
        <v>1</v>
      </c>
      <c r="F890" s="212" t="s">
        <v>1226</v>
      </c>
      <c r="G890" s="210"/>
      <c r="H890" s="213">
        <v>100.26600000000001</v>
      </c>
      <c r="I890" s="214"/>
      <c r="J890" s="210"/>
      <c r="K890" s="210"/>
      <c r="L890" s="215"/>
      <c r="M890" s="216"/>
      <c r="N890" s="217"/>
      <c r="O890" s="217"/>
      <c r="P890" s="217"/>
      <c r="Q890" s="217"/>
      <c r="R890" s="217"/>
      <c r="S890" s="217"/>
      <c r="T890" s="218"/>
      <c r="AT890" s="219" t="s">
        <v>176</v>
      </c>
      <c r="AU890" s="219" t="s">
        <v>84</v>
      </c>
      <c r="AV890" s="13" t="s">
        <v>84</v>
      </c>
      <c r="AW890" s="13" t="s">
        <v>32</v>
      </c>
      <c r="AX890" s="13" t="s">
        <v>82</v>
      </c>
      <c r="AY890" s="219" t="s">
        <v>164</v>
      </c>
    </row>
    <row r="891" spans="1:65" s="2" customFormat="1" ht="24.2" customHeight="1">
      <c r="A891" s="34"/>
      <c r="B891" s="35"/>
      <c r="C891" s="231" t="s">
        <v>1227</v>
      </c>
      <c r="D891" s="231" t="s">
        <v>218</v>
      </c>
      <c r="E891" s="232" t="s">
        <v>1228</v>
      </c>
      <c r="F891" s="233" t="s">
        <v>1229</v>
      </c>
      <c r="G891" s="234" t="s">
        <v>258</v>
      </c>
      <c r="H891" s="235">
        <v>7.9560000000000004</v>
      </c>
      <c r="I891" s="236"/>
      <c r="J891" s="237">
        <f>ROUND(I891*H891,2)</f>
        <v>0</v>
      </c>
      <c r="K891" s="233" t="s">
        <v>171</v>
      </c>
      <c r="L891" s="238"/>
      <c r="M891" s="239" t="s">
        <v>1</v>
      </c>
      <c r="N891" s="240" t="s">
        <v>42</v>
      </c>
      <c r="O891" s="71"/>
      <c r="P891" s="200">
        <f>O891*H891</f>
        <v>0</v>
      </c>
      <c r="Q891" s="200">
        <v>6.0000000000000001E-3</v>
      </c>
      <c r="R891" s="200">
        <f>Q891*H891</f>
        <v>4.7736000000000001E-2</v>
      </c>
      <c r="S891" s="200">
        <v>0</v>
      </c>
      <c r="T891" s="201">
        <f>S891*H891</f>
        <v>0</v>
      </c>
      <c r="U891" s="34"/>
      <c r="V891" s="34"/>
      <c r="W891" s="34"/>
      <c r="X891" s="34"/>
      <c r="Y891" s="34"/>
      <c r="Z891" s="34"/>
      <c r="AA891" s="34"/>
      <c r="AB891" s="34"/>
      <c r="AC891" s="34"/>
      <c r="AD891" s="34"/>
      <c r="AE891" s="34"/>
      <c r="AR891" s="202" t="s">
        <v>1069</v>
      </c>
      <c r="AT891" s="202" t="s">
        <v>218</v>
      </c>
      <c r="AU891" s="202" t="s">
        <v>84</v>
      </c>
      <c r="AY891" s="17" t="s">
        <v>164</v>
      </c>
      <c r="BE891" s="203">
        <f>IF(N891="základní",J891,0)</f>
        <v>0</v>
      </c>
      <c r="BF891" s="203">
        <f>IF(N891="snížená",J891,0)</f>
        <v>0</v>
      </c>
      <c r="BG891" s="203">
        <f>IF(N891="zákl. přenesená",J891,0)</f>
        <v>0</v>
      </c>
      <c r="BH891" s="203">
        <f>IF(N891="sníž. přenesená",J891,0)</f>
        <v>0</v>
      </c>
      <c r="BI891" s="203">
        <f>IF(N891="nulová",J891,0)</f>
        <v>0</v>
      </c>
      <c r="BJ891" s="17" t="s">
        <v>84</v>
      </c>
      <c r="BK891" s="203">
        <f>ROUND(I891*H891,2)</f>
        <v>0</v>
      </c>
      <c r="BL891" s="17" t="s">
        <v>865</v>
      </c>
      <c r="BM891" s="202" t="s">
        <v>1230</v>
      </c>
    </row>
    <row r="892" spans="1:65" s="2" customFormat="1" ht="19.5">
      <c r="A892" s="34"/>
      <c r="B892" s="35"/>
      <c r="C892" s="36"/>
      <c r="D892" s="204" t="s">
        <v>174</v>
      </c>
      <c r="E892" s="36"/>
      <c r="F892" s="205" t="s">
        <v>1229</v>
      </c>
      <c r="G892" s="36"/>
      <c r="H892" s="36"/>
      <c r="I892" s="206"/>
      <c r="J892" s="36"/>
      <c r="K892" s="36"/>
      <c r="L892" s="39"/>
      <c r="M892" s="207"/>
      <c r="N892" s="208"/>
      <c r="O892" s="71"/>
      <c r="P892" s="71"/>
      <c r="Q892" s="71"/>
      <c r="R892" s="71"/>
      <c r="S892" s="71"/>
      <c r="T892" s="72"/>
      <c r="U892" s="34"/>
      <c r="V892" s="34"/>
      <c r="W892" s="34"/>
      <c r="X892" s="34"/>
      <c r="Y892" s="34"/>
      <c r="Z892" s="34"/>
      <c r="AA892" s="34"/>
      <c r="AB892" s="34"/>
      <c r="AC892" s="34"/>
      <c r="AD892" s="34"/>
      <c r="AE892" s="34"/>
      <c r="AT892" s="17" t="s">
        <v>174</v>
      </c>
      <c r="AU892" s="17" t="s">
        <v>84</v>
      </c>
    </row>
    <row r="893" spans="1:65" s="13" customFormat="1" ht="11.25">
      <c r="B893" s="209"/>
      <c r="C893" s="210"/>
      <c r="D893" s="204" t="s">
        <v>176</v>
      </c>
      <c r="E893" s="211" t="s">
        <v>1</v>
      </c>
      <c r="F893" s="212" t="s">
        <v>1231</v>
      </c>
      <c r="G893" s="210"/>
      <c r="H893" s="213">
        <v>3.9</v>
      </c>
      <c r="I893" s="214"/>
      <c r="J893" s="210"/>
      <c r="K893" s="210"/>
      <c r="L893" s="215"/>
      <c r="M893" s="216"/>
      <c r="N893" s="217"/>
      <c r="O893" s="217"/>
      <c r="P893" s="217"/>
      <c r="Q893" s="217"/>
      <c r="R893" s="217"/>
      <c r="S893" s="217"/>
      <c r="T893" s="218"/>
      <c r="AT893" s="219" t="s">
        <v>176</v>
      </c>
      <c r="AU893" s="219" t="s">
        <v>84</v>
      </c>
      <c r="AV893" s="13" t="s">
        <v>84</v>
      </c>
      <c r="AW893" s="13" t="s">
        <v>32</v>
      </c>
      <c r="AX893" s="13" t="s">
        <v>82</v>
      </c>
      <c r="AY893" s="219" t="s">
        <v>164</v>
      </c>
    </row>
    <row r="894" spans="1:65" s="13" customFormat="1" ht="11.25">
      <c r="B894" s="209"/>
      <c r="C894" s="210"/>
      <c r="D894" s="204" t="s">
        <v>176</v>
      </c>
      <c r="E894" s="210"/>
      <c r="F894" s="212" t="s">
        <v>1232</v>
      </c>
      <c r="G894" s="210"/>
      <c r="H894" s="213">
        <v>7.9560000000000004</v>
      </c>
      <c r="I894" s="214"/>
      <c r="J894" s="210"/>
      <c r="K894" s="210"/>
      <c r="L894" s="215"/>
      <c r="M894" s="216"/>
      <c r="N894" s="217"/>
      <c r="O894" s="217"/>
      <c r="P894" s="217"/>
      <c r="Q894" s="217"/>
      <c r="R894" s="217"/>
      <c r="S894" s="217"/>
      <c r="T894" s="218"/>
      <c r="AT894" s="219" t="s">
        <v>176</v>
      </c>
      <c r="AU894" s="219" t="s">
        <v>84</v>
      </c>
      <c r="AV894" s="13" t="s">
        <v>84</v>
      </c>
      <c r="AW894" s="13" t="s">
        <v>4</v>
      </c>
      <c r="AX894" s="13" t="s">
        <v>82</v>
      </c>
      <c r="AY894" s="219" t="s">
        <v>164</v>
      </c>
    </row>
    <row r="895" spans="1:65" s="2" customFormat="1" ht="24.2" customHeight="1">
      <c r="A895" s="34"/>
      <c r="B895" s="35"/>
      <c r="C895" s="191" t="s">
        <v>1233</v>
      </c>
      <c r="D895" s="191" t="s">
        <v>167</v>
      </c>
      <c r="E895" s="192" t="s">
        <v>1234</v>
      </c>
      <c r="F895" s="193" t="s">
        <v>1235</v>
      </c>
      <c r="G895" s="194" t="s">
        <v>244</v>
      </c>
      <c r="H895" s="195">
        <v>274.05</v>
      </c>
      <c r="I895" s="196"/>
      <c r="J895" s="197">
        <f>ROUND(I895*H895,2)</f>
        <v>0</v>
      </c>
      <c r="K895" s="193" t="s">
        <v>171</v>
      </c>
      <c r="L895" s="39"/>
      <c r="M895" s="198" t="s">
        <v>1</v>
      </c>
      <c r="N895" s="199" t="s">
        <v>42</v>
      </c>
      <c r="O895" s="71"/>
      <c r="P895" s="200">
        <f>O895*H895</f>
        <v>0</v>
      </c>
      <c r="Q895" s="200">
        <v>0</v>
      </c>
      <c r="R895" s="200">
        <f>Q895*H895</f>
        <v>0</v>
      </c>
      <c r="S895" s="200">
        <v>0</v>
      </c>
      <c r="T895" s="201">
        <f>S895*H895</f>
        <v>0</v>
      </c>
      <c r="U895" s="34"/>
      <c r="V895" s="34"/>
      <c r="W895" s="34"/>
      <c r="X895" s="34"/>
      <c r="Y895" s="34"/>
      <c r="Z895" s="34"/>
      <c r="AA895" s="34"/>
      <c r="AB895" s="34"/>
      <c r="AC895" s="34"/>
      <c r="AD895" s="34"/>
      <c r="AE895" s="34"/>
      <c r="AR895" s="202" t="s">
        <v>865</v>
      </c>
      <c r="AT895" s="202" t="s">
        <v>167</v>
      </c>
      <c r="AU895" s="202" t="s">
        <v>84</v>
      </c>
      <c r="AY895" s="17" t="s">
        <v>164</v>
      </c>
      <c r="BE895" s="203">
        <f>IF(N895="základní",J895,0)</f>
        <v>0</v>
      </c>
      <c r="BF895" s="203">
        <f>IF(N895="snížená",J895,0)</f>
        <v>0</v>
      </c>
      <c r="BG895" s="203">
        <f>IF(N895="zákl. přenesená",J895,0)</f>
        <v>0</v>
      </c>
      <c r="BH895" s="203">
        <f>IF(N895="sníž. přenesená",J895,0)</f>
        <v>0</v>
      </c>
      <c r="BI895" s="203">
        <f>IF(N895="nulová",J895,0)</f>
        <v>0</v>
      </c>
      <c r="BJ895" s="17" t="s">
        <v>84</v>
      </c>
      <c r="BK895" s="203">
        <f>ROUND(I895*H895,2)</f>
        <v>0</v>
      </c>
      <c r="BL895" s="17" t="s">
        <v>865</v>
      </c>
      <c r="BM895" s="202" t="s">
        <v>1236</v>
      </c>
    </row>
    <row r="896" spans="1:65" s="2" customFormat="1" ht="11.25">
      <c r="A896" s="34"/>
      <c r="B896" s="35"/>
      <c r="C896" s="36"/>
      <c r="D896" s="204" t="s">
        <v>174</v>
      </c>
      <c r="E896" s="36"/>
      <c r="F896" s="205" t="s">
        <v>1237</v>
      </c>
      <c r="G896" s="36"/>
      <c r="H896" s="36"/>
      <c r="I896" s="206"/>
      <c r="J896" s="36"/>
      <c r="K896" s="36"/>
      <c r="L896" s="39"/>
      <c r="M896" s="207"/>
      <c r="N896" s="208"/>
      <c r="O896" s="71"/>
      <c r="P896" s="71"/>
      <c r="Q896" s="71"/>
      <c r="R896" s="71"/>
      <c r="S896" s="71"/>
      <c r="T896" s="72"/>
      <c r="U896" s="34"/>
      <c r="V896" s="34"/>
      <c r="W896" s="34"/>
      <c r="X896" s="34"/>
      <c r="Y896" s="34"/>
      <c r="Z896" s="34"/>
      <c r="AA896" s="34"/>
      <c r="AB896" s="34"/>
      <c r="AC896" s="34"/>
      <c r="AD896" s="34"/>
      <c r="AE896" s="34"/>
      <c r="AT896" s="17" t="s">
        <v>174</v>
      </c>
      <c r="AU896" s="17" t="s">
        <v>84</v>
      </c>
    </row>
    <row r="897" spans="2:51" s="13" customFormat="1" ht="11.25">
      <c r="B897" s="209"/>
      <c r="C897" s="210"/>
      <c r="D897" s="204" t="s">
        <v>176</v>
      </c>
      <c r="E897" s="211" t="s">
        <v>1</v>
      </c>
      <c r="F897" s="212" t="s">
        <v>1238</v>
      </c>
      <c r="G897" s="210"/>
      <c r="H897" s="213">
        <v>18.600000000000001</v>
      </c>
      <c r="I897" s="214"/>
      <c r="J897" s="210"/>
      <c r="K897" s="210"/>
      <c r="L897" s="215"/>
      <c r="M897" s="216"/>
      <c r="N897" s="217"/>
      <c r="O897" s="217"/>
      <c r="P897" s="217"/>
      <c r="Q897" s="217"/>
      <c r="R897" s="217"/>
      <c r="S897" s="217"/>
      <c r="T897" s="218"/>
      <c r="AT897" s="219" t="s">
        <v>176</v>
      </c>
      <c r="AU897" s="219" t="s">
        <v>84</v>
      </c>
      <c r="AV897" s="13" t="s">
        <v>84</v>
      </c>
      <c r="AW897" s="13" t="s">
        <v>32</v>
      </c>
      <c r="AX897" s="13" t="s">
        <v>76</v>
      </c>
      <c r="AY897" s="219" t="s">
        <v>164</v>
      </c>
    </row>
    <row r="898" spans="2:51" s="13" customFormat="1" ht="11.25">
      <c r="B898" s="209"/>
      <c r="C898" s="210"/>
      <c r="D898" s="204" t="s">
        <v>176</v>
      </c>
      <c r="E898" s="211" t="s">
        <v>1</v>
      </c>
      <c r="F898" s="212" t="s">
        <v>1239</v>
      </c>
      <c r="G898" s="210"/>
      <c r="H898" s="213">
        <v>10.7</v>
      </c>
      <c r="I898" s="214"/>
      <c r="J898" s="210"/>
      <c r="K898" s="210"/>
      <c r="L898" s="215"/>
      <c r="M898" s="216"/>
      <c r="N898" s="217"/>
      <c r="O898" s="217"/>
      <c r="P898" s="217"/>
      <c r="Q898" s="217"/>
      <c r="R898" s="217"/>
      <c r="S898" s="217"/>
      <c r="T898" s="218"/>
      <c r="AT898" s="219" t="s">
        <v>176</v>
      </c>
      <c r="AU898" s="219" t="s">
        <v>84</v>
      </c>
      <c r="AV898" s="13" t="s">
        <v>84</v>
      </c>
      <c r="AW898" s="13" t="s">
        <v>32</v>
      </c>
      <c r="AX898" s="13" t="s">
        <v>76</v>
      </c>
      <c r="AY898" s="219" t="s">
        <v>164</v>
      </c>
    </row>
    <row r="899" spans="2:51" s="13" customFormat="1" ht="11.25">
      <c r="B899" s="209"/>
      <c r="C899" s="210"/>
      <c r="D899" s="204" t="s">
        <v>176</v>
      </c>
      <c r="E899" s="211" t="s">
        <v>1</v>
      </c>
      <c r="F899" s="212" t="s">
        <v>1240</v>
      </c>
      <c r="G899" s="210"/>
      <c r="H899" s="213">
        <v>22.15</v>
      </c>
      <c r="I899" s="214"/>
      <c r="J899" s="210"/>
      <c r="K899" s="210"/>
      <c r="L899" s="215"/>
      <c r="M899" s="216"/>
      <c r="N899" s="217"/>
      <c r="O899" s="217"/>
      <c r="P899" s="217"/>
      <c r="Q899" s="217"/>
      <c r="R899" s="217"/>
      <c r="S899" s="217"/>
      <c r="T899" s="218"/>
      <c r="AT899" s="219" t="s">
        <v>176</v>
      </c>
      <c r="AU899" s="219" t="s">
        <v>84</v>
      </c>
      <c r="AV899" s="13" t="s">
        <v>84</v>
      </c>
      <c r="AW899" s="13" t="s">
        <v>32</v>
      </c>
      <c r="AX899" s="13" t="s">
        <v>76</v>
      </c>
      <c r="AY899" s="219" t="s">
        <v>164</v>
      </c>
    </row>
    <row r="900" spans="2:51" s="13" customFormat="1" ht="11.25">
      <c r="B900" s="209"/>
      <c r="C900" s="210"/>
      <c r="D900" s="204" t="s">
        <v>176</v>
      </c>
      <c r="E900" s="211" t="s">
        <v>1</v>
      </c>
      <c r="F900" s="212" t="s">
        <v>1241</v>
      </c>
      <c r="G900" s="210"/>
      <c r="H900" s="213">
        <v>20.399999999999999</v>
      </c>
      <c r="I900" s="214"/>
      <c r="J900" s="210"/>
      <c r="K900" s="210"/>
      <c r="L900" s="215"/>
      <c r="M900" s="216"/>
      <c r="N900" s="217"/>
      <c r="O900" s="217"/>
      <c r="P900" s="217"/>
      <c r="Q900" s="217"/>
      <c r="R900" s="217"/>
      <c r="S900" s="217"/>
      <c r="T900" s="218"/>
      <c r="AT900" s="219" t="s">
        <v>176</v>
      </c>
      <c r="AU900" s="219" t="s">
        <v>84</v>
      </c>
      <c r="AV900" s="13" t="s">
        <v>84</v>
      </c>
      <c r="AW900" s="13" t="s">
        <v>32</v>
      </c>
      <c r="AX900" s="13" t="s">
        <v>76</v>
      </c>
      <c r="AY900" s="219" t="s">
        <v>164</v>
      </c>
    </row>
    <row r="901" spans="2:51" s="13" customFormat="1" ht="11.25">
      <c r="B901" s="209"/>
      <c r="C901" s="210"/>
      <c r="D901" s="204" t="s">
        <v>176</v>
      </c>
      <c r="E901" s="211" t="s">
        <v>1</v>
      </c>
      <c r="F901" s="212" t="s">
        <v>1242</v>
      </c>
      <c r="G901" s="210"/>
      <c r="H901" s="213">
        <v>15</v>
      </c>
      <c r="I901" s="214"/>
      <c r="J901" s="210"/>
      <c r="K901" s="210"/>
      <c r="L901" s="215"/>
      <c r="M901" s="216"/>
      <c r="N901" s="217"/>
      <c r="O901" s="217"/>
      <c r="P901" s="217"/>
      <c r="Q901" s="217"/>
      <c r="R901" s="217"/>
      <c r="S901" s="217"/>
      <c r="T901" s="218"/>
      <c r="AT901" s="219" t="s">
        <v>176</v>
      </c>
      <c r="AU901" s="219" t="s">
        <v>84</v>
      </c>
      <c r="AV901" s="13" t="s">
        <v>84</v>
      </c>
      <c r="AW901" s="13" t="s">
        <v>32</v>
      </c>
      <c r="AX901" s="13" t="s">
        <v>76</v>
      </c>
      <c r="AY901" s="219" t="s">
        <v>164</v>
      </c>
    </row>
    <row r="902" spans="2:51" s="13" customFormat="1" ht="11.25">
      <c r="B902" s="209"/>
      <c r="C902" s="210"/>
      <c r="D902" s="204" t="s">
        <v>176</v>
      </c>
      <c r="E902" s="211" t="s">
        <v>1</v>
      </c>
      <c r="F902" s="212" t="s">
        <v>1243</v>
      </c>
      <c r="G902" s="210"/>
      <c r="H902" s="213">
        <v>12.9</v>
      </c>
      <c r="I902" s="214"/>
      <c r="J902" s="210"/>
      <c r="K902" s="210"/>
      <c r="L902" s="215"/>
      <c r="M902" s="216"/>
      <c r="N902" s="217"/>
      <c r="O902" s="217"/>
      <c r="P902" s="217"/>
      <c r="Q902" s="217"/>
      <c r="R902" s="217"/>
      <c r="S902" s="217"/>
      <c r="T902" s="218"/>
      <c r="AT902" s="219" t="s">
        <v>176</v>
      </c>
      <c r="AU902" s="219" t="s">
        <v>84</v>
      </c>
      <c r="AV902" s="13" t="s">
        <v>84</v>
      </c>
      <c r="AW902" s="13" t="s">
        <v>32</v>
      </c>
      <c r="AX902" s="13" t="s">
        <v>76</v>
      </c>
      <c r="AY902" s="219" t="s">
        <v>164</v>
      </c>
    </row>
    <row r="903" spans="2:51" s="13" customFormat="1" ht="11.25">
      <c r="B903" s="209"/>
      <c r="C903" s="210"/>
      <c r="D903" s="204" t="s">
        <v>176</v>
      </c>
      <c r="E903" s="211" t="s">
        <v>1</v>
      </c>
      <c r="F903" s="212" t="s">
        <v>1244</v>
      </c>
      <c r="G903" s="210"/>
      <c r="H903" s="213">
        <v>11.2</v>
      </c>
      <c r="I903" s="214"/>
      <c r="J903" s="210"/>
      <c r="K903" s="210"/>
      <c r="L903" s="215"/>
      <c r="M903" s="216"/>
      <c r="N903" s="217"/>
      <c r="O903" s="217"/>
      <c r="P903" s="217"/>
      <c r="Q903" s="217"/>
      <c r="R903" s="217"/>
      <c r="S903" s="217"/>
      <c r="T903" s="218"/>
      <c r="AT903" s="219" t="s">
        <v>176</v>
      </c>
      <c r="AU903" s="219" t="s">
        <v>84</v>
      </c>
      <c r="AV903" s="13" t="s">
        <v>84</v>
      </c>
      <c r="AW903" s="13" t="s">
        <v>32</v>
      </c>
      <c r="AX903" s="13" t="s">
        <v>76</v>
      </c>
      <c r="AY903" s="219" t="s">
        <v>164</v>
      </c>
    </row>
    <row r="904" spans="2:51" s="13" customFormat="1" ht="11.25">
      <c r="B904" s="209"/>
      <c r="C904" s="210"/>
      <c r="D904" s="204" t="s">
        <v>176</v>
      </c>
      <c r="E904" s="211" t="s">
        <v>1</v>
      </c>
      <c r="F904" s="212" t="s">
        <v>1245</v>
      </c>
      <c r="G904" s="210"/>
      <c r="H904" s="213">
        <v>9.8000000000000007</v>
      </c>
      <c r="I904" s="214"/>
      <c r="J904" s="210"/>
      <c r="K904" s="210"/>
      <c r="L904" s="215"/>
      <c r="M904" s="216"/>
      <c r="N904" s="217"/>
      <c r="O904" s="217"/>
      <c r="P904" s="217"/>
      <c r="Q904" s="217"/>
      <c r="R904" s="217"/>
      <c r="S904" s="217"/>
      <c r="T904" s="218"/>
      <c r="AT904" s="219" t="s">
        <v>176</v>
      </c>
      <c r="AU904" s="219" t="s">
        <v>84</v>
      </c>
      <c r="AV904" s="13" t="s">
        <v>84</v>
      </c>
      <c r="AW904" s="13" t="s">
        <v>32</v>
      </c>
      <c r="AX904" s="13" t="s">
        <v>76</v>
      </c>
      <c r="AY904" s="219" t="s">
        <v>164</v>
      </c>
    </row>
    <row r="905" spans="2:51" s="13" customFormat="1" ht="11.25">
      <c r="B905" s="209"/>
      <c r="C905" s="210"/>
      <c r="D905" s="204" t="s">
        <v>176</v>
      </c>
      <c r="E905" s="211" t="s">
        <v>1</v>
      </c>
      <c r="F905" s="212" t="s">
        <v>1246</v>
      </c>
      <c r="G905" s="210"/>
      <c r="H905" s="213">
        <v>12.6</v>
      </c>
      <c r="I905" s="214"/>
      <c r="J905" s="210"/>
      <c r="K905" s="210"/>
      <c r="L905" s="215"/>
      <c r="M905" s="216"/>
      <c r="N905" s="217"/>
      <c r="O905" s="217"/>
      <c r="P905" s="217"/>
      <c r="Q905" s="217"/>
      <c r="R905" s="217"/>
      <c r="S905" s="217"/>
      <c r="T905" s="218"/>
      <c r="AT905" s="219" t="s">
        <v>176</v>
      </c>
      <c r="AU905" s="219" t="s">
        <v>84</v>
      </c>
      <c r="AV905" s="13" t="s">
        <v>84</v>
      </c>
      <c r="AW905" s="13" t="s">
        <v>32</v>
      </c>
      <c r="AX905" s="13" t="s">
        <v>76</v>
      </c>
      <c r="AY905" s="219" t="s">
        <v>164</v>
      </c>
    </row>
    <row r="906" spans="2:51" s="13" customFormat="1" ht="11.25">
      <c r="B906" s="209"/>
      <c r="C906" s="210"/>
      <c r="D906" s="204" t="s">
        <v>176</v>
      </c>
      <c r="E906" s="211" t="s">
        <v>1</v>
      </c>
      <c r="F906" s="212" t="s">
        <v>1247</v>
      </c>
      <c r="G906" s="210"/>
      <c r="H906" s="213">
        <v>8.4</v>
      </c>
      <c r="I906" s="214"/>
      <c r="J906" s="210"/>
      <c r="K906" s="210"/>
      <c r="L906" s="215"/>
      <c r="M906" s="216"/>
      <c r="N906" s="217"/>
      <c r="O906" s="217"/>
      <c r="P906" s="217"/>
      <c r="Q906" s="217"/>
      <c r="R906" s="217"/>
      <c r="S906" s="217"/>
      <c r="T906" s="218"/>
      <c r="AT906" s="219" t="s">
        <v>176</v>
      </c>
      <c r="AU906" s="219" t="s">
        <v>84</v>
      </c>
      <c r="AV906" s="13" t="s">
        <v>84</v>
      </c>
      <c r="AW906" s="13" t="s">
        <v>32</v>
      </c>
      <c r="AX906" s="13" t="s">
        <v>76</v>
      </c>
      <c r="AY906" s="219" t="s">
        <v>164</v>
      </c>
    </row>
    <row r="907" spans="2:51" s="15" customFormat="1" ht="11.25">
      <c r="B907" s="241"/>
      <c r="C907" s="242"/>
      <c r="D907" s="204" t="s">
        <v>176</v>
      </c>
      <c r="E907" s="243" t="s">
        <v>1</v>
      </c>
      <c r="F907" s="244" t="s">
        <v>1248</v>
      </c>
      <c r="G907" s="242"/>
      <c r="H907" s="245">
        <v>141.75</v>
      </c>
      <c r="I907" s="246"/>
      <c r="J907" s="242"/>
      <c r="K907" s="242"/>
      <c r="L907" s="247"/>
      <c r="M907" s="248"/>
      <c r="N907" s="249"/>
      <c r="O907" s="249"/>
      <c r="P907" s="249"/>
      <c r="Q907" s="249"/>
      <c r="R907" s="249"/>
      <c r="S907" s="249"/>
      <c r="T907" s="250"/>
      <c r="AT907" s="251" t="s">
        <v>176</v>
      </c>
      <c r="AU907" s="251" t="s">
        <v>84</v>
      </c>
      <c r="AV907" s="15" t="s">
        <v>303</v>
      </c>
      <c r="AW907" s="15" t="s">
        <v>32</v>
      </c>
      <c r="AX907" s="15" t="s">
        <v>76</v>
      </c>
      <c r="AY907" s="251" t="s">
        <v>164</v>
      </c>
    </row>
    <row r="908" spans="2:51" s="13" customFormat="1" ht="11.25">
      <c r="B908" s="209"/>
      <c r="C908" s="210"/>
      <c r="D908" s="204" t="s">
        <v>176</v>
      </c>
      <c r="E908" s="211" t="s">
        <v>1</v>
      </c>
      <c r="F908" s="212" t="s">
        <v>1249</v>
      </c>
      <c r="G908" s="210"/>
      <c r="H908" s="213">
        <v>4.5</v>
      </c>
      <c r="I908" s="214"/>
      <c r="J908" s="210"/>
      <c r="K908" s="210"/>
      <c r="L908" s="215"/>
      <c r="M908" s="216"/>
      <c r="N908" s="217"/>
      <c r="O908" s="217"/>
      <c r="P908" s="217"/>
      <c r="Q908" s="217"/>
      <c r="R908" s="217"/>
      <c r="S908" s="217"/>
      <c r="T908" s="218"/>
      <c r="AT908" s="219" t="s">
        <v>176</v>
      </c>
      <c r="AU908" s="219" t="s">
        <v>84</v>
      </c>
      <c r="AV908" s="13" t="s">
        <v>84</v>
      </c>
      <c r="AW908" s="13" t="s">
        <v>32</v>
      </c>
      <c r="AX908" s="13" t="s">
        <v>76</v>
      </c>
      <c r="AY908" s="219" t="s">
        <v>164</v>
      </c>
    </row>
    <row r="909" spans="2:51" s="13" customFormat="1" ht="11.25">
      <c r="B909" s="209"/>
      <c r="C909" s="210"/>
      <c r="D909" s="204" t="s">
        <v>176</v>
      </c>
      <c r="E909" s="211" t="s">
        <v>1</v>
      </c>
      <c r="F909" s="212" t="s">
        <v>1250</v>
      </c>
      <c r="G909" s="210"/>
      <c r="H909" s="213">
        <v>10.8</v>
      </c>
      <c r="I909" s="214"/>
      <c r="J909" s="210"/>
      <c r="K909" s="210"/>
      <c r="L909" s="215"/>
      <c r="M909" s="216"/>
      <c r="N909" s="217"/>
      <c r="O909" s="217"/>
      <c r="P909" s="217"/>
      <c r="Q909" s="217"/>
      <c r="R909" s="217"/>
      <c r="S909" s="217"/>
      <c r="T909" s="218"/>
      <c r="AT909" s="219" t="s">
        <v>176</v>
      </c>
      <c r="AU909" s="219" t="s">
        <v>84</v>
      </c>
      <c r="AV909" s="13" t="s">
        <v>84</v>
      </c>
      <c r="AW909" s="13" t="s">
        <v>32</v>
      </c>
      <c r="AX909" s="13" t="s">
        <v>76</v>
      </c>
      <c r="AY909" s="219" t="s">
        <v>164</v>
      </c>
    </row>
    <row r="910" spans="2:51" s="13" customFormat="1" ht="11.25">
      <c r="B910" s="209"/>
      <c r="C910" s="210"/>
      <c r="D910" s="204" t="s">
        <v>176</v>
      </c>
      <c r="E910" s="211" t="s">
        <v>1</v>
      </c>
      <c r="F910" s="212" t="s">
        <v>1251</v>
      </c>
      <c r="G910" s="210"/>
      <c r="H910" s="213">
        <v>16.8</v>
      </c>
      <c r="I910" s="214"/>
      <c r="J910" s="210"/>
      <c r="K910" s="210"/>
      <c r="L910" s="215"/>
      <c r="M910" s="216"/>
      <c r="N910" s="217"/>
      <c r="O910" s="217"/>
      <c r="P910" s="217"/>
      <c r="Q910" s="217"/>
      <c r="R910" s="217"/>
      <c r="S910" s="217"/>
      <c r="T910" s="218"/>
      <c r="AT910" s="219" t="s">
        <v>176</v>
      </c>
      <c r="AU910" s="219" t="s">
        <v>84</v>
      </c>
      <c r="AV910" s="13" t="s">
        <v>84</v>
      </c>
      <c r="AW910" s="13" t="s">
        <v>32</v>
      </c>
      <c r="AX910" s="13" t="s">
        <v>76</v>
      </c>
      <c r="AY910" s="219" t="s">
        <v>164</v>
      </c>
    </row>
    <row r="911" spans="2:51" s="13" customFormat="1" ht="11.25">
      <c r="B911" s="209"/>
      <c r="C911" s="210"/>
      <c r="D911" s="204" t="s">
        <v>176</v>
      </c>
      <c r="E911" s="211" t="s">
        <v>1</v>
      </c>
      <c r="F911" s="212" t="s">
        <v>1252</v>
      </c>
      <c r="G911" s="210"/>
      <c r="H911" s="213">
        <v>5.4</v>
      </c>
      <c r="I911" s="214"/>
      <c r="J911" s="210"/>
      <c r="K911" s="210"/>
      <c r="L911" s="215"/>
      <c r="M911" s="216"/>
      <c r="N911" s="217"/>
      <c r="O911" s="217"/>
      <c r="P911" s="217"/>
      <c r="Q911" s="217"/>
      <c r="R911" s="217"/>
      <c r="S911" s="217"/>
      <c r="T911" s="218"/>
      <c r="AT911" s="219" t="s">
        <v>176</v>
      </c>
      <c r="AU911" s="219" t="s">
        <v>84</v>
      </c>
      <c r="AV911" s="13" t="s">
        <v>84</v>
      </c>
      <c r="AW911" s="13" t="s">
        <v>32</v>
      </c>
      <c r="AX911" s="13" t="s">
        <v>76</v>
      </c>
      <c r="AY911" s="219" t="s">
        <v>164</v>
      </c>
    </row>
    <row r="912" spans="2:51" s="13" customFormat="1" ht="11.25">
      <c r="B912" s="209"/>
      <c r="C912" s="210"/>
      <c r="D912" s="204" t="s">
        <v>176</v>
      </c>
      <c r="E912" s="211" t="s">
        <v>1</v>
      </c>
      <c r="F912" s="212" t="s">
        <v>1253</v>
      </c>
      <c r="G912" s="210"/>
      <c r="H912" s="213">
        <v>9.6999999999999993</v>
      </c>
      <c r="I912" s="214"/>
      <c r="J912" s="210"/>
      <c r="K912" s="210"/>
      <c r="L912" s="215"/>
      <c r="M912" s="216"/>
      <c r="N912" s="217"/>
      <c r="O912" s="217"/>
      <c r="P912" s="217"/>
      <c r="Q912" s="217"/>
      <c r="R912" s="217"/>
      <c r="S912" s="217"/>
      <c r="T912" s="218"/>
      <c r="AT912" s="219" t="s">
        <v>176</v>
      </c>
      <c r="AU912" s="219" t="s">
        <v>84</v>
      </c>
      <c r="AV912" s="13" t="s">
        <v>84</v>
      </c>
      <c r="AW912" s="13" t="s">
        <v>32</v>
      </c>
      <c r="AX912" s="13" t="s">
        <v>76</v>
      </c>
      <c r="AY912" s="219" t="s">
        <v>164</v>
      </c>
    </row>
    <row r="913" spans="1:65" s="13" customFormat="1" ht="11.25">
      <c r="B913" s="209"/>
      <c r="C913" s="210"/>
      <c r="D913" s="204" t="s">
        <v>176</v>
      </c>
      <c r="E913" s="211" t="s">
        <v>1</v>
      </c>
      <c r="F913" s="212" t="s">
        <v>1254</v>
      </c>
      <c r="G913" s="210"/>
      <c r="H913" s="213">
        <v>19.2</v>
      </c>
      <c r="I913" s="214"/>
      <c r="J913" s="210"/>
      <c r="K913" s="210"/>
      <c r="L913" s="215"/>
      <c r="M913" s="216"/>
      <c r="N913" s="217"/>
      <c r="O913" s="217"/>
      <c r="P913" s="217"/>
      <c r="Q913" s="217"/>
      <c r="R913" s="217"/>
      <c r="S913" s="217"/>
      <c r="T913" s="218"/>
      <c r="AT913" s="219" t="s">
        <v>176</v>
      </c>
      <c r="AU913" s="219" t="s">
        <v>84</v>
      </c>
      <c r="AV913" s="13" t="s">
        <v>84</v>
      </c>
      <c r="AW913" s="13" t="s">
        <v>32</v>
      </c>
      <c r="AX913" s="13" t="s">
        <v>76</v>
      </c>
      <c r="AY913" s="219" t="s">
        <v>164</v>
      </c>
    </row>
    <row r="914" spans="1:65" s="13" customFormat="1" ht="11.25">
      <c r="B914" s="209"/>
      <c r="C914" s="210"/>
      <c r="D914" s="204" t="s">
        <v>176</v>
      </c>
      <c r="E914" s="211" t="s">
        <v>1</v>
      </c>
      <c r="F914" s="212" t="s">
        <v>1255</v>
      </c>
      <c r="G914" s="210"/>
      <c r="H914" s="213">
        <v>6.3</v>
      </c>
      <c r="I914" s="214"/>
      <c r="J914" s="210"/>
      <c r="K914" s="210"/>
      <c r="L914" s="215"/>
      <c r="M914" s="216"/>
      <c r="N914" s="217"/>
      <c r="O914" s="217"/>
      <c r="P914" s="217"/>
      <c r="Q914" s="217"/>
      <c r="R914" s="217"/>
      <c r="S914" s="217"/>
      <c r="T914" s="218"/>
      <c r="AT914" s="219" t="s">
        <v>176</v>
      </c>
      <c r="AU914" s="219" t="s">
        <v>84</v>
      </c>
      <c r="AV914" s="13" t="s">
        <v>84</v>
      </c>
      <c r="AW914" s="13" t="s">
        <v>32</v>
      </c>
      <c r="AX914" s="13" t="s">
        <v>76</v>
      </c>
      <c r="AY914" s="219" t="s">
        <v>164</v>
      </c>
    </row>
    <row r="915" spans="1:65" s="13" customFormat="1" ht="11.25">
      <c r="B915" s="209"/>
      <c r="C915" s="210"/>
      <c r="D915" s="204" t="s">
        <v>176</v>
      </c>
      <c r="E915" s="211" t="s">
        <v>1</v>
      </c>
      <c r="F915" s="212" t="s">
        <v>1256</v>
      </c>
      <c r="G915" s="210"/>
      <c r="H915" s="213">
        <v>14.5</v>
      </c>
      <c r="I915" s="214"/>
      <c r="J915" s="210"/>
      <c r="K915" s="210"/>
      <c r="L915" s="215"/>
      <c r="M915" s="216"/>
      <c r="N915" s="217"/>
      <c r="O915" s="217"/>
      <c r="P915" s="217"/>
      <c r="Q915" s="217"/>
      <c r="R915" s="217"/>
      <c r="S915" s="217"/>
      <c r="T915" s="218"/>
      <c r="AT915" s="219" t="s">
        <v>176</v>
      </c>
      <c r="AU915" s="219" t="s">
        <v>84</v>
      </c>
      <c r="AV915" s="13" t="s">
        <v>84</v>
      </c>
      <c r="AW915" s="13" t="s">
        <v>32</v>
      </c>
      <c r="AX915" s="13" t="s">
        <v>76</v>
      </c>
      <c r="AY915" s="219" t="s">
        <v>164</v>
      </c>
    </row>
    <row r="916" spans="1:65" s="13" customFormat="1" ht="11.25">
      <c r="B916" s="209"/>
      <c r="C916" s="210"/>
      <c r="D916" s="204" t="s">
        <v>176</v>
      </c>
      <c r="E916" s="211" t="s">
        <v>1</v>
      </c>
      <c r="F916" s="212" t="s">
        <v>1257</v>
      </c>
      <c r="G916" s="210"/>
      <c r="H916" s="213">
        <v>10.199999999999999</v>
      </c>
      <c r="I916" s="214"/>
      <c r="J916" s="210"/>
      <c r="K916" s="210"/>
      <c r="L916" s="215"/>
      <c r="M916" s="216"/>
      <c r="N916" s="217"/>
      <c r="O916" s="217"/>
      <c r="P916" s="217"/>
      <c r="Q916" s="217"/>
      <c r="R916" s="217"/>
      <c r="S916" s="217"/>
      <c r="T916" s="218"/>
      <c r="AT916" s="219" t="s">
        <v>176</v>
      </c>
      <c r="AU916" s="219" t="s">
        <v>84</v>
      </c>
      <c r="AV916" s="13" t="s">
        <v>84</v>
      </c>
      <c r="AW916" s="13" t="s">
        <v>32</v>
      </c>
      <c r="AX916" s="13" t="s">
        <v>76</v>
      </c>
      <c r="AY916" s="219" t="s">
        <v>164</v>
      </c>
    </row>
    <row r="917" spans="1:65" s="13" customFormat="1" ht="11.25">
      <c r="B917" s="209"/>
      <c r="C917" s="210"/>
      <c r="D917" s="204" t="s">
        <v>176</v>
      </c>
      <c r="E917" s="211" t="s">
        <v>1</v>
      </c>
      <c r="F917" s="212" t="s">
        <v>1258</v>
      </c>
      <c r="G917" s="210"/>
      <c r="H917" s="213">
        <v>4.5999999999999996</v>
      </c>
      <c r="I917" s="214"/>
      <c r="J917" s="210"/>
      <c r="K917" s="210"/>
      <c r="L917" s="215"/>
      <c r="M917" s="216"/>
      <c r="N917" s="217"/>
      <c r="O917" s="217"/>
      <c r="P917" s="217"/>
      <c r="Q917" s="217"/>
      <c r="R917" s="217"/>
      <c r="S917" s="217"/>
      <c r="T917" s="218"/>
      <c r="AT917" s="219" t="s">
        <v>176</v>
      </c>
      <c r="AU917" s="219" t="s">
        <v>84</v>
      </c>
      <c r="AV917" s="13" t="s">
        <v>84</v>
      </c>
      <c r="AW917" s="13" t="s">
        <v>32</v>
      </c>
      <c r="AX917" s="13" t="s">
        <v>76</v>
      </c>
      <c r="AY917" s="219" t="s">
        <v>164</v>
      </c>
    </row>
    <row r="918" spans="1:65" s="13" customFormat="1" ht="11.25">
      <c r="B918" s="209"/>
      <c r="C918" s="210"/>
      <c r="D918" s="204" t="s">
        <v>176</v>
      </c>
      <c r="E918" s="211" t="s">
        <v>1</v>
      </c>
      <c r="F918" s="212" t="s">
        <v>1259</v>
      </c>
      <c r="G918" s="210"/>
      <c r="H918" s="213">
        <v>21.6</v>
      </c>
      <c r="I918" s="214"/>
      <c r="J918" s="210"/>
      <c r="K918" s="210"/>
      <c r="L918" s="215"/>
      <c r="M918" s="216"/>
      <c r="N918" s="217"/>
      <c r="O918" s="217"/>
      <c r="P918" s="217"/>
      <c r="Q918" s="217"/>
      <c r="R918" s="217"/>
      <c r="S918" s="217"/>
      <c r="T918" s="218"/>
      <c r="AT918" s="219" t="s">
        <v>176</v>
      </c>
      <c r="AU918" s="219" t="s">
        <v>84</v>
      </c>
      <c r="AV918" s="13" t="s">
        <v>84</v>
      </c>
      <c r="AW918" s="13" t="s">
        <v>32</v>
      </c>
      <c r="AX918" s="13" t="s">
        <v>76</v>
      </c>
      <c r="AY918" s="219" t="s">
        <v>164</v>
      </c>
    </row>
    <row r="919" spans="1:65" s="13" customFormat="1" ht="11.25">
      <c r="B919" s="209"/>
      <c r="C919" s="210"/>
      <c r="D919" s="204" t="s">
        <v>176</v>
      </c>
      <c r="E919" s="211" t="s">
        <v>1</v>
      </c>
      <c r="F919" s="212" t="s">
        <v>1260</v>
      </c>
      <c r="G919" s="210"/>
      <c r="H919" s="213">
        <v>8.6999999999999993</v>
      </c>
      <c r="I919" s="214"/>
      <c r="J919" s="210"/>
      <c r="K919" s="210"/>
      <c r="L919" s="215"/>
      <c r="M919" s="216"/>
      <c r="N919" s="217"/>
      <c r="O919" s="217"/>
      <c r="P919" s="217"/>
      <c r="Q919" s="217"/>
      <c r="R919" s="217"/>
      <c r="S919" s="217"/>
      <c r="T919" s="218"/>
      <c r="AT919" s="219" t="s">
        <v>176</v>
      </c>
      <c r="AU919" s="219" t="s">
        <v>84</v>
      </c>
      <c r="AV919" s="13" t="s">
        <v>84</v>
      </c>
      <c r="AW919" s="13" t="s">
        <v>32</v>
      </c>
      <c r="AX919" s="13" t="s">
        <v>76</v>
      </c>
      <c r="AY919" s="219" t="s">
        <v>164</v>
      </c>
    </row>
    <row r="920" spans="1:65" s="15" customFormat="1" ht="11.25">
      <c r="B920" s="241"/>
      <c r="C920" s="242"/>
      <c r="D920" s="204" t="s">
        <v>176</v>
      </c>
      <c r="E920" s="243" t="s">
        <v>1</v>
      </c>
      <c r="F920" s="244" t="s">
        <v>1261</v>
      </c>
      <c r="G920" s="242"/>
      <c r="H920" s="245">
        <v>132.30000000000001</v>
      </c>
      <c r="I920" s="246"/>
      <c r="J920" s="242"/>
      <c r="K920" s="242"/>
      <c r="L920" s="247"/>
      <c r="M920" s="248"/>
      <c r="N920" s="249"/>
      <c r="O920" s="249"/>
      <c r="P920" s="249"/>
      <c r="Q920" s="249"/>
      <c r="R920" s="249"/>
      <c r="S920" s="249"/>
      <c r="T920" s="250"/>
      <c r="AT920" s="251" t="s">
        <v>176</v>
      </c>
      <c r="AU920" s="251" t="s">
        <v>84</v>
      </c>
      <c r="AV920" s="15" t="s">
        <v>303</v>
      </c>
      <c r="AW920" s="15" t="s">
        <v>32</v>
      </c>
      <c r="AX920" s="15" t="s">
        <v>76</v>
      </c>
      <c r="AY920" s="251" t="s">
        <v>164</v>
      </c>
    </row>
    <row r="921" spans="1:65" s="14" customFormat="1" ht="11.25">
      <c r="B921" s="220"/>
      <c r="C921" s="221"/>
      <c r="D921" s="204" t="s">
        <v>176</v>
      </c>
      <c r="E921" s="222" t="s">
        <v>1</v>
      </c>
      <c r="F921" s="223" t="s">
        <v>185</v>
      </c>
      <c r="G921" s="221"/>
      <c r="H921" s="224">
        <v>274.05</v>
      </c>
      <c r="I921" s="225"/>
      <c r="J921" s="221"/>
      <c r="K921" s="221"/>
      <c r="L921" s="226"/>
      <c r="M921" s="227"/>
      <c r="N921" s="228"/>
      <c r="O921" s="228"/>
      <c r="P921" s="228"/>
      <c r="Q921" s="228"/>
      <c r="R921" s="228"/>
      <c r="S921" s="228"/>
      <c r="T921" s="229"/>
      <c r="AT921" s="230" t="s">
        <v>176</v>
      </c>
      <c r="AU921" s="230" t="s">
        <v>84</v>
      </c>
      <c r="AV921" s="14" t="s">
        <v>172</v>
      </c>
      <c r="AW921" s="14" t="s">
        <v>32</v>
      </c>
      <c r="AX921" s="14" t="s">
        <v>82</v>
      </c>
      <c r="AY921" s="230" t="s">
        <v>164</v>
      </c>
    </row>
    <row r="922" spans="1:65" s="2" customFormat="1" ht="24.2" customHeight="1">
      <c r="A922" s="34"/>
      <c r="B922" s="35"/>
      <c r="C922" s="231" t="s">
        <v>1262</v>
      </c>
      <c r="D922" s="231" t="s">
        <v>218</v>
      </c>
      <c r="E922" s="232" t="s">
        <v>1263</v>
      </c>
      <c r="F922" s="233" t="s">
        <v>1264</v>
      </c>
      <c r="G922" s="234" t="s">
        <v>244</v>
      </c>
      <c r="H922" s="235">
        <v>279.53100000000001</v>
      </c>
      <c r="I922" s="236"/>
      <c r="J922" s="237">
        <f>ROUND(I922*H922,2)</f>
        <v>0</v>
      </c>
      <c r="K922" s="233" t="s">
        <v>171</v>
      </c>
      <c r="L922" s="238"/>
      <c r="M922" s="239" t="s">
        <v>1</v>
      </c>
      <c r="N922" s="240" t="s">
        <v>42</v>
      </c>
      <c r="O922" s="71"/>
      <c r="P922" s="200">
        <f>O922*H922</f>
        <v>0</v>
      </c>
      <c r="Q922" s="200">
        <v>5.0000000000000002E-5</v>
      </c>
      <c r="R922" s="200">
        <f>Q922*H922</f>
        <v>1.3976550000000001E-2</v>
      </c>
      <c r="S922" s="200">
        <v>0</v>
      </c>
      <c r="T922" s="201">
        <f>S922*H922</f>
        <v>0</v>
      </c>
      <c r="U922" s="34"/>
      <c r="V922" s="34"/>
      <c r="W922" s="34"/>
      <c r="X922" s="34"/>
      <c r="Y922" s="34"/>
      <c r="Z922" s="34"/>
      <c r="AA922" s="34"/>
      <c r="AB922" s="34"/>
      <c r="AC922" s="34"/>
      <c r="AD922" s="34"/>
      <c r="AE922" s="34"/>
      <c r="AR922" s="202" t="s">
        <v>1069</v>
      </c>
      <c r="AT922" s="202" t="s">
        <v>218</v>
      </c>
      <c r="AU922" s="202" t="s">
        <v>84</v>
      </c>
      <c r="AY922" s="17" t="s">
        <v>164</v>
      </c>
      <c r="BE922" s="203">
        <f>IF(N922="základní",J922,0)</f>
        <v>0</v>
      </c>
      <c r="BF922" s="203">
        <f>IF(N922="snížená",J922,0)</f>
        <v>0</v>
      </c>
      <c r="BG922" s="203">
        <f>IF(N922="zákl. přenesená",J922,0)</f>
        <v>0</v>
      </c>
      <c r="BH922" s="203">
        <f>IF(N922="sníž. přenesená",J922,0)</f>
        <v>0</v>
      </c>
      <c r="BI922" s="203">
        <f>IF(N922="nulová",J922,0)</f>
        <v>0</v>
      </c>
      <c r="BJ922" s="17" t="s">
        <v>84</v>
      </c>
      <c r="BK922" s="203">
        <f>ROUND(I922*H922,2)</f>
        <v>0</v>
      </c>
      <c r="BL922" s="17" t="s">
        <v>865</v>
      </c>
      <c r="BM922" s="202" t="s">
        <v>1265</v>
      </c>
    </row>
    <row r="923" spans="1:65" s="2" customFormat="1" ht="19.5">
      <c r="A923" s="34"/>
      <c r="B923" s="35"/>
      <c r="C923" s="36"/>
      <c r="D923" s="204" t="s">
        <v>174</v>
      </c>
      <c r="E923" s="36"/>
      <c r="F923" s="205" t="s">
        <v>1264</v>
      </c>
      <c r="G923" s="36"/>
      <c r="H923" s="36"/>
      <c r="I923" s="206"/>
      <c r="J923" s="36"/>
      <c r="K923" s="36"/>
      <c r="L923" s="39"/>
      <c r="M923" s="207"/>
      <c r="N923" s="208"/>
      <c r="O923" s="71"/>
      <c r="P923" s="71"/>
      <c r="Q923" s="71"/>
      <c r="R923" s="71"/>
      <c r="S923" s="71"/>
      <c r="T923" s="72"/>
      <c r="U923" s="34"/>
      <c r="V923" s="34"/>
      <c r="W923" s="34"/>
      <c r="X923" s="34"/>
      <c r="Y923" s="34"/>
      <c r="Z923" s="34"/>
      <c r="AA923" s="34"/>
      <c r="AB923" s="34"/>
      <c r="AC923" s="34"/>
      <c r="AD923" s="34"/>
      <c r="AE923" s="34"/>
      <c r="AT923" s="17" t="s">
        <v>174</v>
      </c>
      <c r="AU923" s="17" t="s">
        <v>84</v>
      </c>
    </row>
    <row r="924" spans="1:65" s="13" customFormat="1" ht="11.25">
      <c r="B924" s="209"/>
      <c r="C924" s="210"/>
      <c r="D924" s="204" t="s">
        <v>176</v>
      </c>
      <c r="E924" s="210"/>
      <c r="F924" s="212" t="s">
        <v>1266</v>
      </c>
      <c r="G924" s="210"/>
      <c r="H924" s="213">
        <v>279.53100000000001</v>
      </c>
      <c r="I924" s="214"/>
      <c r="J924" s="210"/>
      <c r="K924" s="210"/>
      <c r="L924" s="215"/>
      <c r="M924" s="216"/>
      <c r="N924" s="217"/>
      <c r="O924" s="217"/>
      <c r="P924" s="217"/>
      <c r="Q924" s="217"/>
      <c r="R924" s="217"/>
      <c r="S924" s="217"/>
      <c r="T924" s="218"/>
      <c r="AT924" s="219" t="s">
        <v>176</v>
      </c>
      <c r="AU924" s="219" t="s">
        <v>84</v>
      </c>
      <c r="AV924" s="13" t="s">
        <v>84</v>
      </c>
      <c r="AW924" s="13" t="s">
        <v>4</v>
      </c>
      <c r="AX924" s="13" t="s">
        <v>82</v>
      </c>
      <c r="AY924" s="219" t="s">
        <v>164</v>
      </c>
    </row>
    <row r="925" spans="1:65" s="2" customFormat="1" ht="24.2" customHeight="1">
      <c r="A925" s="34"/>
      <c r="B925" s="35"/>
      <c r="C925" s="191" t="s">
        <v>1267</v>
      </c>
      <c r="D925" s="191" t="s">
        <v>167</v>
      </c>
      <c r="E925" s="192" t="s">
        <v>1268</v>
      </c>
      <c r="F925" s="193" t="s">
        <v>1269</v>
      </c>
      <c r="G925" s="194" t="s">
        <v>258</v>
      </c>
      <c r="H925" s="195">
        <v>133.494</v>
      </c>
      <c r="I925" s="196"/>
      <c r="J925" s="197">
        <f>ROUND(I925*H925,2)</f>
        <v>0</v>
      </c>
      <c r="K925" s="193" t="s">
        <v>171</v>
      </c>
      <c r="L925" s="39"/>
      <c r="M925" s="198" t="s">
        <v>1</v>
      </c>
      <c r="N925" s="199" t="s">
        <v>42</v>
      </c>
      <c r="O925" s="71"/>
      <c r="P925" s="200">
        <f>O925*H925</f>
        <v>0</v>
      </c>
      <c r="Q925" s="200">
        <v>0</v>
      </c>
      <c r="R925" s="200">
        <f>Q925*H925</f>
        <v>0</v>
      </c>
      <c r="S925" s="200">
        <v>0</v>
      </c>
      <c r="T925" s="201">
        <f>S925*H925</f>
        <v>0</v>
      </c>
      <c r="U925" s="34"/>
      <c r="V925" s="34"/>
      <c r="W925" s="34"/>
      <c r="X925" s="34"/>
      <c r="Y925" s="34"/>
      <c r="Z925" s="34"/>
      <c r="AA925" s="34"/>
      <c r="AB925" s="34"/>
      <c r="AC925" s="34"/>
      <c r="AD925" s="34"/>
      <c r="AE925" s="34"/>
      <c r="AR925" s="202" t="s">
        <v>865</v>
      </c>
      <c r="AT925" s="202" t="s">
        <v>167</v>
      </c>
      <c r="AU925" s="202" t="s">
        <v>84</v>
      </c>
      <c r="AY925" s="17" t="s">
        <v>164</v>
      </c>
      <c r="BE925" s="203">
        <f>IF(N925="základní",J925,0)</f>
        <v>0</v>
      </c>
      <c r="BF925" s="203">
        <f>IF(N925="snížená",J925,0)</f>
        <v>0</v>
      </c>
      <c r="BG925" s="203">
        <f>IF(N925="zákl. přenesená",J925,0)</f>
        <v>0</v>
      </c>
      <c r="BH925" s="203">
        <f>IF(N925="sníž. přenesená",J925,0)</f>
        <v>0</v>
      </c>
      <c r="BI925" s="203">
        <f>IF(N925="nulová",J925,0)</f>
        <v>0</v>
      </c>
      <c r="BJ925" s="17" t="s">
        <v>84</v>
      </c>
      <c r="BK925" s="203">
        <f>ROUND(I925*H925,2)</f>
        <v>0</v>
      </c>
      <c r="BL925" s="17" t="s">
        <v>865</v>
      </c>
      <c r="BM925" s="202" t="s">
        <v>1270</v>
      </c>
    </row>
    <row r="926" spans="1:65" s="2" customFormat="1" ht="29.25">
      <c r="A926" s="34"/>
      <c r="B926" s="35"/>
      <c r="C926" s="36"/>
      <c r="D926" s="204" t="s">
        <v>174</v>
      </c>
      <c r="E926" s="36"/>
      <c r="F926" s="205" t="s">
        <v>1271</v>
      </c>
      <c r="G926" s="36"/>
      <c r="H926" s="36"/>
      <c r="I926" s="206"/>
      <c r="J926" s="36"/>
      <c r="K926" s="36"/>
      <c r="L926" s="39"/>
      <c r="M926" s="207"/>
      <c r="N926" s="208"/>
      <c r="O926" s="71"/>
      <c r="P926" s="71"/>
      <c r="Q926" s="71"/>
      <c r="R926" s="71"/>
      <c r="S926" s="71"/>
      <c r="T926" s="72"/>
      <c r="U926" s="34"/>
      <c r="V926" s="34"/>
      <c r="W926" s="34"/>
      <c r="X926" s="34"/>
      <c r="Y926" s="34"/>
      <c r="Z926" s="34"/>
      <c r="AA926" s="34"/>
      <c r="AB926" s="34"/>
      <c r="AC926" s="34"/>
      <c r="AD926" s="34"/>
      <c r="AE926" s="34"/>
      <c r="AT926" s="17" t="s">
        <v>174</v>
      </c>
      <c r="AU926" s="17" t="s">
        <v>84</v>
      </c>
    </row>
    <row r="927" spans="1:65" s="13" customFormat="1" ht="11.25">
      <c r="B927" s="209"/>
      <c r="C927" s="210"/>
      <c r="D927" s="204" t="s">
        <v>176</v>
      </c>
      <c r="E927" s="211" t="s">
        <v>1</v>
      </c>
      <c r="F927" s="212" t="s">
        <v>1272</v>
      </c>
      <c r="G927" s="210"/>
      <c r="H927" s="213">
        <v>133.494</v>
      </c>
      <c r="I927" s="214"/>
      <c r="J927" s="210"/>
      <c r="K927" s="210"/>
      <c r="L927" s="215"/>
      <c r="M927" s="216"/>
      <c r="N927" s="217"/>
      <c r="O927" s="217"/>
      <c r="P927" s="217"/>
      <c r="Q927" s="217"/>
      <c r="R927" s="217"/>
      <c r="S927" s="217"/>
      <c r="T927" s="218"/>
      <c r="AT927" s="219" t="s">
        <v>176</v>
      </c>
      <c r="AU927" s="219" t="s">
        <v>84</v>
      </c>
      <c r="AV927" s="13" t="s">
        <v>84</v>
      </c>
      <c r="AW927" s="13" t="s">
        <v>32</v>
      </c>
      <c r="AX927" s="13" t="s">
        <v>82</v>
      </c>
      <c r="AY927" s="219" t="s">
        <v>164</v>
      </c>
    </row>
    <row r="928" spans="1:65" s="2" customFormat="1" ht="24.2" customHeight="1">
      <c r="A928" s="34"/>
      <c r="B928" s="35"/>
      <c r="C928" s="231" t="s">
        <v>1273</v>
      </c>
      <c r="D928" s="231" t="s">
        <v>218</v>
      </c>
      <c r="E928" s="232" t="s">
        <v>1274</v>
      </c>
      <c r="F928" s="233" t="s">
        <v>1275</v>
      </c>
      <c r="G928" s="234" t="s">
        <v>258</v>
      </c>
      <c r="H928" s="235">
        <v>88.076999999999998</v>
      </c>
      <c r="I928" s="236"/>
      <c r="J928" s="237">
        <f>ROUND(I928*H928,2)</f>
        <v>0</v>
      </c>
      <c r="K928" s="233" t="s">
        <v>171</v>
      </c>
      <c r="L928" s="238"/>
      <c r="M928" s="239" t="s">
        <v>1</v>
      </c>
      <c r="N928" s="240" t="s">
        <v>42</v>
      </c>
      <c r="O928" s="71"/>
      <c r="P928" s="200">
        <f>O928*H928</f>
        <v>0</v>
      </c>
      <c r="Q928" s="200">
        <v>5.0000000000000001E-3</v>
      </c>
      <c r="R928" s="200">
        <f>Q928*H928</f>
        <v>0.44038500000000003</v>
      </c>
      <c r="S928" s="200">
        <v>0</v>
      </c>
      <c r="T928" s="201">
        <f>S928*H928</f>
        <v>0</v>
      </c>
      <c r="U928" s="34"/>
      <c r="V928" s="34"/>
      <c r="W928" s="34"/>
      <c r="X928" s="34"/>
      <c r="Y928" s="34"/>
      <c r="Z928" s="34"/>
      <c r="AA928" s="34"/>
      <c r="AB928" s="34"/>
      <c r="AC928" s="34"/>
      <c r="AD928" s="34"/>
      <c r="AE928" s="34"/>
      <c r="AR928" s="202" t="s">
        <v>1069</v>
      </c>
      <c r="AT928" s="202" t="s">
        <v>218</v>
      </c>
      <c r="AU928" s="202" t="s">
        <v>84</v>
      </c>
      <c r="AY928" s="17" t="s">
        <v>164</v>
      </c>
      <c r="BE928" s="203">
        <f>IF(N928="základní",J928,0)</f>
        <v>0</v>
      </c>
      <c r="BF928" s="203">
        <f>IF(N928="snížená",J928,0)</f>
        <v>0</v>
      </c>
      <c r="BG928" s="203">
        <f>IF(N928="zákl. přenesená",J928,0)</f>
        <v>0</v>
      </c>
      <c r="BH928" s="203">
        <f>IF(N928="sníž. přenesená",J928,0)</f>
        <v>0</v>
      </c>
      <c r="BI928" s="203">
        <f>IF(N928="nulová",J928,0)</f>
        <v>0</v>
      </c>
      <c r="BJ928" s="17" t="s">
        <v>84</v>
      </c>
      <c r="BK928" s="203">
        <f>ROUND(I928*H928,2)</f>
        <v>0</v>
      </c>
      <c r="BL928" s="17" t="s">
        <v>865</v>
      </c>
      <c r="BM928" s="202" t="s">
        <v>1276</v>
      </c>
    </row>
    <row r="929" spans="1:65" s="2" customFormat="1" ht="11.25">
      <c r="A929" s="34"/>
      <c r="B929" s="35"/>
      <c r="C929" s="36"/>
      <c r="D929" s="204" t="s">
        <v>174</v>
      </c>
      <c r="E929" s="36"/>
      <c r="F929" s="205" t="s">
        <v>1275</v>
      </c>
      <c r="G929" s="36"/>
      <c r="H929" s="36"/>
      <c r="I929" s="206"/>
      <c r="J929" s="36"/>
      <c r="K929" s="36"/>
      <c r="L929" s="39"/>
      <c r="M929" s="207"/>
      <c r="N929" s="208"/>
      <c r="O929" s="71"/>
      <c r="P929" s="71"/>
      <c r="Q929" s="71"/>
      <c r="R929" s="71"/>
      <c r="S929" s="71"/>
      <c r="T929" s="72"/>
      <c r="U929" s="34"/>
      <c r="V929" s="34"/>
      <c r="W929" s="34"/>
      <c r="X929" s="34"/>
      <c r="Y929" s="34"/>
      <c r="Z929" s="34"/>
      <c r="AA929" s="34"/>
      <c r="AB929" s="34"/>
      <c r="AC929" s="34"/>
      <c r="AD929" s="34"/>
      <c r="AE929" s="34"/>
      <c r="AT929" s="17" t="s">
        <v>174</v>
      </c>
      <c r="AU929" s="17" t="s">
        <v>84</v>
      </c>
    </row>
    <row r="930" spans="1:65" s="13" customFormat="1" ht="11.25">
      <c r="B930" s="209"/>
      <c r="C930" s="210"/>
      <c r="D930" s="204" t="s">
        <v>176</v>
      </c>
      <c r="E930" s="211" t="s">
        <v>1</v>
      </c>
      <c r="F930" s="212" t="s">
        <v>1277</v>
      </c>
      <c r="G930" s="210"/>
      <c r="H930" s="213">
        <v>133.494</v>
      </c>
      <c r="I930" s="214"/>
      <c r="J930" s="210"/>
      <c r="K930" s="210"/>
      <c r="L930" s="215"/>
      <c r="M930" s="216"/>
      <c r="N930" s="217"/>
      <c r="O930" s="217"/>
      <c r="P930" s="217"/>
      <c r="Q930" s="217"/>
      <c r="R930" s="217"/>
      <c r="S930" s="217"/>
      <c r="T930" s="218"/>
      <c r="AT930" s="219" t="s">
        <v>176</v>
      </c>
      <c r="AU930" s="219" t="s">
        <v>84</v>
      </c>
      <c r="AV930" s="13" t="s">
        <v>84</v>
      </c>
      <c r="AW930" s="13" t="s">
        <v>32</v>
      </c>
      <c r="AX930" s="13" t="s">
        <v>76</v>
      </c>
      <c r="AY930" s="219" t="s">
        <v>164</v>
      </c>
    </row>
    <row r="931" spans="1:65" s="13" customFormat="1" ht="22.5">
      <c r="B931" s="209"/>
      <c r="C931" s="210"/>
      <c r="D931" s="204" t="s">
        <v>176</v>
      </c>
      <c r="E931" s="211" t="s">
        <v>1</v>
      </c>
      <c r="F931" s="212" t="s">
        <v>1278</v>
      </c>
      <c r="G931" s="210"/>
      <c r="H931" s="213">
        <v>-47.143999999999998</v>
      </c>
      <c r="I931" s="214"/>
      <c r="J931" s="210"/>
      <c r="K931" s="210"/>
      <c r="L931" s="215"/>
      <c r="M931" s="216"/>
      <c r="N931" s="217"/>
      <c r="O931" s="217"/>
      <c r="P931" s="217"/>
      <c r="Q931" s="217"/>
      <c r="R931" s="217"/>
      <c r="S931" s="217"/>
      <c r="T931" s="218"/>
      <c r="AT931" s="219" t="s">
        <v>176</v>
      </c>
      <c r="AU931" s="219" t="s">
        <v>84</v>
      </c>
      <c r="AV931" s="13" t="s">
        <v>84</v>
      </c>
      <c r="AW931" s="13" t="s">
        <v>32</v>
      </c>
      <c r="AX931" s="13" t="s">
        <v>76</v>
      </c>
      <c r="AY931" s="219" t="s">
        <v>164</v>
      </c>
    </row>
    <row r="932" spans="1:65" s="14" customFormat="1" ht="11.25">
      <c r="B932" s="220"/>
      <c r="C932" s="221"/>
      <c r="D932" s="204" t="s">
        <v>176</v>
      </c>
      <c r="E932" s="222" t="s">
        <v>1</v>
      </c>
      <c r="F932" s="223" t="s">
        <v>185</v>
      </c>
      <c r="G932" s="221"/>
      <c r="H932" s="224">
        <v>86.35</v>
      </c>
      <c r="I932" s="225"/>
      <c r="J932" s="221"/>
      <c r="K932" s="221"/>
      <c r="L932" s="226"/>
      <c r="M932" s="227"/>
      <c r="N932" s="228"/>
      <c r="O932" s="228"/>
      <c r="P932" s="228"/>
      <c r="Q932" s="228"/>
      <c r="R932" s="228"/>
      <c r="S932" s="228"/>
      <c r="T932" s="229"/>
      <c r="AT932" s="230" t="s">
        <v>176</v>
      </c>
      <c r="AU932" s="230" t="s">
        <v>84</v>
      </c>
      <c r="AV932" s="14" t="s">
        <v>172</v>
      </c>
      <c r="AW932" s="14" t="s">
        <v>32</v>
      </c>
      <c r="AX932" s="14" t="s">
        <v>82</v>
      </c>
      <c r="AY932" s="230" t="s">
        <v>164</v>
      </c>
    </row>
    <row r="933" spans="1:65" s="13" customFormat="1" ht="11.25">
      <c r="B933" s="209"/>
      <c r="C933" s="210"/>
      <c r="D933" s="204" t="s">
        <v>176</v>
      </c>
      <c r="E933" s="210"/>
      <c r="F933" s="212" t="s">
        <v>1279</v>
      </c>
      <c r="G933" s="210"/>
      <c r="H933" s="213">
        <v>88.076999999999998</v>
      </c>
      <c r="I933" s="214"/>
      <c r="J933" s="210"/>
      <c r="K933" s="210"/>
      <c r="L933" s="215"/>
      <c r="M933" s="216"/>
      <c r="N933" s="217"/>
      <c r="O933" s="217"/>
      <c r="P933" s="217"/>
      <c r="Q933" s="217"/>
      <c r="R933" s="217"/>
      <c r="S933" s="217"/>
      <c r="T933" s="218"/>
      <c r="AT933" s="219" t="s">
        <v>176</v>
      </c>
      <c r="AU933" s="219" t="s">
        <v>84</v>
      </c>
      <c r="AV933" s="13" t="s">
        <v>84</v>
      </c>
      <c r="AW933" s="13" t="s">
        <v>4</v>
      </c>
      <c r="AX933" s="13" t="s">
        <v>82</v>
      </c>
      <c r="AY933" s="219" t="s">
        <v>164</v>
      </c>
    </row>
    <row r="934" spans="1:65" s="2" customFormat="1" ht="24.2" customHeight="1">
      <c r="A934" s="34"/>
      <c r="B934" s="35"/>
      <c r="C934" s="231" t="s">
        <v>1280</v>
      </c>
      <c r="D934" s="231" t="s">
        <v>218</v>
      </c>
      <c r="E934" s="232" t="s">
        <v>1281</v>
      </c>
      <c r="F934" s="233" t="s">
        <v>1282</v>
      </c>
      <c r="G934" s="234" t="s">
        <v>258</v>
      </c>
      <c r="H934" s="235">
        <v>88.076999999999998</v>
      </c>
      <c r="I934" s="236"/>
      <c r="J934" s="237">
        <f>ROUND(I934*H934,2)</f>
        <v>0</v>
      </c>
      <c r="K934" s="233" t="s">
        <v>171</v>
      </c>
      <c r="L934" s="238"/>
      <c r="M934" s="239" t="s">
        <v>1</v>
      </c>
      <c r="N934" s="240" t="s">
        <v>42</v>
      </c>
      <c r="O934" s="71"/>
      <c r="P934" s="200">
        <f>O934*H934</f>
        <v>0</v>
      </c>
      <c r="Q934" s="200">
        <v>3.7499999999999999E-3</v>
      </c>
      <c r="R934" s="200">
        <f>Q934*H934</f>
        <v>0.33028874999999996</v>
      </c>
      <c r="S934" s="200">
        <v>0</v>
      </c>
      <c r="T934" s="201">
        <f>S934*H934</f>
        <v>0</v>
      </c>
      <c r="U934" s="34"/>
      <c r="V934" s="34"/>
      <c r="W934" s="34"/>
      <c r="X934" s="34"/>
      <c r="Y934" s="34"/>
      <c r="Z934" s="34"/>
      <c r="AA934" s="34"/>
      <c r="AB934" s="34"/>
      <c r="AC934" s="34"/>
      <c r="AD934" s="34"/>
      <c r="AE934" s="34"/>
      <c r="AR934" s="202" t="s">
        <v>1069</v>
      </c>
      <c r="AT934" s="202" t="s">
        <v>218</v>
      </c>
      <c r="AU934" s="202" t="s">
        <v>84</v>
      </c>
      <c r="AY934" s="17" t="s">
        <v>164</v>
      </c>
      <c r="BE934" s="203">
        <f>IF(N934="základní",J934,0)</f>
        <v>0</v>
      </c>
      <c r="BF934" s="203">
        <f>IF(N934="snížená",J934,0)</f>
        <v>0</v>
      </c>
      <c r="BG934" s="203">
        <f>IF(N934="zákl. přenesená",J934,0)</f>
        <v>0</v>
      </c>
      <c r="BH934" s="203">
        <f>IF(N934="sníž. přenesená",J934,0)</f>
        <v>0</v>
      </c>
      <c r="BI934" s="203">
        <f>IF(N934="nulová",J934,0)</f>
        <v>0</v>
      </c>
      <c r="BJ934" s="17" t="s">
        <v>84</v>
      </c>
      <c r="BK934" s="203">
        <f>ROUND(I934*H934,2)</f>
        <v>0</v>
      </c>
      <c r="BL934" s="17" t="s">
        <v>865</v>
      </c>
      <c r="BM934" s="202" t="s">
        <v>1283</v>
      </c>
    </row>
    <row r="935" spans="1:65" s="2" customFormat="1" ht="11.25">
      <c r="A935" s="34"/>
      <c r="B935" s="35"/>
      <c r="C935" s="36"/>
      <c r="D935" s="204" t="s">
        <v>174</v>
      </c>
      <c r="E935" s="36"/>
      <c r="F935" s="205" t="s">
        <v>1282</v>
      </c>
      <c r="G935" s="36"/>
      <c r="H935" s="36"/>
      <c r="I935" s="206"/>
      <c r="J935" s="36"/>
      <c r="K935" s="36"/>
      <c r="L935" s="39"/>
      <c r="M935" s="207"/>
      <c r="N935" s="208"/>
      <c r="O935" s="71"/>
      <c r="P935" s="71"/>
      <c r="Q935" s="71"/>
      <c r="R935" s="71"/>
      <c r="S935" s="71"/>
      <c r="T935" s="72"/>
      <c r="U935" s="34"/>
      <c r="V935" s="34"/>
      <c r="W935" s="34"/>
      <c r="X935" s="34"/>
      <c r="Y935" s="34"/>
      <c r="Z935" s="34"/>
      <c r="AA935" s="34"/>
      <c r="AB935" s="34"/>
      <c r="AC935" s="34"/>
      <c r="AD935" s="34"/>
      <c r="AE935" s="34"/>
      <c r="AT935" s="17" t="s">
        <v>174</v>
      </c>
      <c r="AU935" s="17" t="s">
        <v>84</v>
      </c>
    </row>
    <row r="936" spans="1:65" s="13" customFormat="1" ht="11.25">
      <c r="B936" s="209"/>
      <c r="C936" s="210"/>
      <c r="D936" s="204" t="s">
        <v>176</v>
      </c>
      <c r="E936" s="211" t="s">
        <v>1</v>
      </c>
      <c r="F936" s="212" t="s">
        <v>1277</v>
      </c>
      <c r="G936" s="210"/>
      <c r="H936" s="213">
        <v>133.494</v>
      </c>
      <c r="I936" s="214"/>
      <c r="J936" s="210"/>
      <c r="K936" s="210"/>
      <c r="L936" s="215"/>
      <c r="M936" s="216"/>
      <c r="N936" s="217"/>
      <c r="O936" s="217"/>
      <c r="P936" s="217"/>
      <c r="Q936" s="217"/>
      <c r="R936" s="217"/>
      <c r="S936" s="217"/>
      <c r="T936" s="218"/>
      <c r="AT936" s="219" t="s">
        <v>176</v>
      </c>
      <c r="AU936" s="219" t="s">
        <v>84</v>
      </c>
      <c r="AV936" s="13" t="s">
        <v>84</v>
      </c>
      <c r="AW936" s="13" t="s">
        <v>32</v>
      </c>
      <c r="AX936" s="13" t="s">
        <v>76</v>
      </c>
      <c r="AY936" s="219" t="s">
        <v>164</v>
      </c>
    </row>
    <row r="937" spans="1:65" s="13" customFormat="1" ht="22.5">
      <c r="B937" s="209"/>
      <c r="C937" s="210"/>
      <c r="D937" s="204" t="s">
        <v>176</v>
      </c>
      <c r="E937" s="211" t="s">
        <v>1</v>
      </c>
      <c r="F937" s="212" t="s">
        <v>1278</v>
      </c>
      <c r="G937" s="210"/>
      <c r="H937" s="213">
        <v>-47.143999999999998</v>
      </c>
      <c r="I937" s="214"/>
      <c r="J937" s="210"/>
      <c r="K937" s="210"/>
      <c r="L937" s="215"/>
      <c r="M937" s="216"/>
      <c r="N937" s="217"/>
      <c r="O937" s="217"/>
      <c r="P937" s="217"/>
      <c r="Q937" s="217"/>
      <c r="R937" s="217"/>
      <c r="S937" s="217"/>
      <c r="T937" s="218"/>
      <c r="AT937" s="219" t="s">
        <v>176</v>
      </c>
      <c r="AU937" s="219" t="s">
        <v>84</v>
      </c>
      <c r="AV937" s="13" t="s">
        <v>84</v>
      </c>
      <c r="AW937" s="13" t="s">
        <v>32</v>
      </c>
      <c r="AX937" s="13" t="s">
        <v>76</v>
      </c>
      <c r="AY937" s="219" t="s">
        <v>164</v>
      </c>
    </row>
    <row r="938" spans="1:65" s="14" customFormat="1" ht="11.25">
      <c r="B938" s="220"/>
      <c r="C938" s="221"/>
      <c r="D938" s="204" t="s">
        <v>176</v>
      </c>
      <c r="E938" s="222" t="s">
        <v>1</v>
      </c>
      <c r="F938" s="223" t="s">
        <v>185</v>
      </c>
      <c r="G938" s="221"/>
      <c r="H938" s="224">
        <v>86.35</v>
      </c>
      <c r="I938" s="225"/>
      <c r="J938" s="221"/>
      <c r="K938" s="221"/>
      <c r="L938" s="226"/>
      <c r="M938" s="227"/>
      <c r="N938" s="228"/>
      <c r="O938" s="228"/>
      <c r="P938" s="228"/>
      <c r="Q938" s="228"/>
      <c r="R938" s="228"/>
      <c r="S938" s="228"/>
      <c r="T938" s="229"/>
      <c r="AT938" s="230" t="s">
        <v>176</v>
      </c>
      <c r="AU938" s="230" t="s">
        <v>84</v>
      </c>
      <c r="AV938" s="14" t="s">
        <v>172</v>
      </c>
      <c r="AW938" s="14" t="s">
        <v>32</v>
      </c>
      <c r="AX938" s="14" t="s">
        <v>82</v>
      </c>
      <c r="AY938" s="230" t="s">
        <v>164</v>
      </c>
    </row>
    <row r="939" spans="1:65" s="13" customFormat="1" ht="11.25">
      <c r="B939" s="209"/>
      <c r="C939" s="210"/>
      <c r="D939" s="204" t="s">
        <v>176</v>
      </c>
      <c r="E939" s="210"/>
      <c r="F939" s="212" t="s">
        <v>1279</v>
      </c>
      <c r="G939" s="210"/>
      <c r="H939" s="213">
        <v>88.076999999999998</v>
      </c>
      <c r="I939" s="214"/>
      <c r="J939" s="210"/>
      <c r="K939" s="210"/>
      <c r="L939" s="215"/>
      <c r="M939" s="216"/>
      <c r="N939" s="217"/>
      <c r="O939" s="217"/>
      <c r="P939" s="217"/>
      <c r="Q939" s="217"/>
      <c r="R939" s="217"/>
      <c r="S939" s="217"/>
      <c r="T939" s="218"/>
      <c r="AT939" s="219" t="s">
        <v>176</v>
      </c>
      <c r="AU939" s="219" t="s">
        <v>84</v>
      </c>
      <c r="AV939" s="13" t="s">
        <v>84</v>
      </c>
      <c r="AW939" s="13" t="s">
        <v>4</v>
      </c>
      <c r="AX939" s="13" t="s">
        <v>82</v>
      </c>
      <c r="AY939" s="219" t="s">
        <v>164</v>
      </c>
    </row>
    <row r="940" spans="1:65" s="2" customFormat="1" ht="24.2" customHeight="1">
      <c r="A940" s="34"/>
      <c r="B940" s="35"/>
      <c r="C940" s="231" t="s">
        <v>1284</v>
      </c>
      <c r="D940" s="231" t="s">
        <v>218</v>
      </c>
      <c r="E940" s="232" t="s">
        <v>1285</v>
      </c>
      <c r="F940" s="233" t="s">
        <v>1286</v>
      </c>
      <c r="G940" s="234" t="s">
        <v>258</v>
      </c>
      <c r="H940" s="235">
        <v>47.143999999999998</v>
      </c>
      <c r="I940" s="236"/>
      <c r="J940" s="237">
        <f>ROUND(I940*H940,2)</f>
        <v>0</v>
      </c>
      <c r="K940" s="233" t="s">
        <v>171</v>
      </c>
      <c r="L940" s="238"/>
      <c r="M940" s="239" t="s">
        <v>1</v>
      </c>
      <c r="N940" s="240" t="s">
        <v>42</v>
      </c>
      <c r="O940" s="71"/>
      <c r="P940" s="200">
        <f>O940*H940</f>
        <v>0</v>
      </c>
      <c r="Q940" s="200">
        <v>4.4999999999999997E-3</v>
      </c>
      <c r="R940" s="200">
        <f>Q940*H940</f>
        <v>0.21214799999999998</v>
      </c>
      <c r="S940" s="200">
        <v>0</v>
      </c>
      <c r="T940" s="201">
        <f>S940*H940</f>
        <v>0</v>
      </c>
      <c r="U940" s="34"/>
      <c r="V940" s="34"/>
      <c r="W940" s="34"/>
      <c r="X940" s="34"/>
      <c r="Y940" s="34"/>
      <c r="Z940" s="34"/>
      <c r="AA940" s="34"/>
      <c r="AB940" s="34"/>
      <c r="AC940" s="34"/>
      <c r="AD940" s="34"/>
      <c r="AE940" s="34"/>
      <c r="AR940" s="202" t="s">
        <v>1069</v>
      </c>
      <c r="AT940" s="202" t="s">
        <v>218</v>
      </c>
      <c r="AU940" s="202" t="s">
        <v>84</v>
      </c>
      <c r="AY940" s="17" t="s">
        <v>164</v>
      </c>
      <c r="BE940" s="203">
        <f>IF(N940="základní",J940,0)</f>
        <v>0</v>
      </c>
      <c r="BF940" s="203">
        <f>IF(N940="snížená",J940,0)</f>
        <v>0</v>
      </c>
      <c r="BG940" s="203">
        <f>IF(N940="zákl. přenesená",J940,0)</f>
        <v>0</v>
      </c>
      <c r="BH940" s="203">
        <f>IF(N940="sníž. přenesená",J940,0)</f>
        <v>0</v>
      </c>
      <c r="BI940" s="203">
        <f>IF(N940="nulová",J940,0)</f>
        <v>0</v>
      </c>
      <c r="BJ940" s="17" t="s">
        <v>84</v>
      </c>
      <c r="BK940" s="203">
        <f>ROUND(I940*H940,2)</f>
        <v>0</v>
      </c>
      <c r="BL940" s="17" t="s">
        <v>865</v>
      </c>
      <c r="BM940" s="202" t="s">
        <v>1287</v>
      </c>
    </row>
    <row r="941" spans="1:65" s="2" customFormat="1" ht="19.5">
      <c r="A941" s="34"/>
      <c r="B941" s="35"/>
      <c r="C941" s="36"/>
      <c r="D941" s="204" t="s">
        <v>174</v>
      </c>
      <c r="E941" s="36"/>
      <c r="F941" s="205" t="s">
        <v>1286</v>
      </c>
      <c r="G941" s="36"/>
      <c r="H941" s="36"/>
      <c r="I941" s="206"/>
      <c r="J941" s="36"/>
      <c r="K941" s="36"/>
      <c r="L941" s="39"/>
      <c r="M941" s="207"/>
      <c r="N941" s="208"/>
      <c r="O941" s="71"/>
      <c r="P941" s="71"/>
      <c r="Q941" s="71"/>
      <c r="R941" s="71"/>
      <c r="S941" s="71"/>
      <c r="T941" s="72"/>
      <c r="U941" s="34"/>
      <c r="V941" s="34"/>
      <c r="W941" s="34"/>
      <c r="X941" s="34"/>
      <c r="Y941" s="34"/>
      <c r="Z941" s="34"/>
      <c r="AA941" s="34"/>
      <c r="AB941" s="34"/>
      <c r="AC941" s="34"/>
      <c r="AD941" s="34"/>
      <c r="AE941" s="34"/>
      <c r="AT941" s="17" t="s">
        <v>174</v>
      </c>
      <c r="AU941" s="17" t="s">
        <v>84</v>
      </c>
    </row>
    <row r="942" spans="1:65" s="13" customFormat="1" ht="11.25">
      <c r="B942" s="209"/>
      <c r="C942" s="210"/>
      <c r="D942" s="204" t="s">
        <v>176</v>
      </c>
      <c r="E942" s="211" t="s">
        <v>1</v>
      </c>
      <c r="F942" s="212" t="s">
        <v>1288</v>
      </c>
      <c r="G942" s="210"/>
      <c r="H942" s="213">
        <v>47.143999999999998</v>
      </c>
      <c r="I942" s="214"/>
      <c r="J942" s="210"/>
      <c r="K942" s="210"/>
      <c r="L942" s="215"/>
      <c r="M942" s="216"/>
      <c r="N942" s="217"/>
      <c r="O942" s="217"/>
      <c r="P942" s="217"/>
      <c r="Q942" s="217"/>
      <c r="R942" s="217"/>
      <c r="S942" s="217"/>
      <c r="T942" s="218"/>
      <c r="AT942" s="219" t="s">
        <v>176</v>
      </c>
      <c r="AU942" s="219" t="s">
        <v>84</v>
      </c>
      <c r="AV942" s="13" t="s">
        <v>84</v>
      </c>
      <c r="AW942" s="13" t="s">
        <v>32</v>
      </c>
      <c r="AX942" s="13" t="s">
        <v>82</v>
      </c>
      <c r="AY942" s="219" t="s">
        <v>164</v>
      </c>
    </row>
    <row r="943" spans="1:65" s="2" customFormat="1" ht="24.2" customHeight="1">
      <c r="A943" s="34"/>
      <c r="B943" s="35"/>
      <c r="C943" s="191" t="s">
        <v>1289</v>
      </c>
      <c r="D943" s="191" t="s">
        <v>167</v>
      </c>
      <c r="E943" s="192" t="s">
        <v>1290</v>
      </c>
      <c r="F943" s="193" t="s">
        <v>1291</v>
      </c>
      <c r="G943" s="194" t="s">
        <v>258</v>
      </c>
      <c r="H943" s="195">
        <v>104.28</v>
      </c>
      <c r="I943" s="196"/>
      <c r="J943" s="197">
        <f>ROUND(I943*H943,2)</f>
        <v>0</v>
      </c>
      <c r="K943" s="193" t="s">
        <v>171</v>
      </c>
      <c r="L943" s="39"/>
      <c r="M943" s="198" t="s">
        <v>1</v>
      </c>
      <c r="N943" s="199" t="s">
        <v>42</v>
      </c>
      <c r="O943" s="71"/>
      <c r="P943" s="200">
        <f>O943*H943</f>
        <v>0</v>
      </c>
      <c r="Q943" s="200">
        <v>1.0000000000000001E-5</v>
      </c>
      <c r="R943" s="200">
        <f>Q943*H943</f>
        <v>1.0428000000000002E-3</v>
      </c>
      <c r="S943" s="200">
        <v>0</v>
      </c>
      <c r="T943" s="201">
        <f>S943*H943</f>
        <v>0</v>
      </c>
      <c r="U943" s="34"/>
      <c r="V943" s="34"/>
      <c r="W943" s="34"/>
      <c r="X943" s="34"/>
      <c r="Y943" s="34"/>
      <c r="Z943" s="34"/>
      <c r="AA943" s="34"/>
      <c r="AB943" s="34"/>
      <c r="AC943" s="34"/>
      <c r="AD943" s="34"/>
      <c r="AE943" s="34"/>
      <c r="AR943" s="202" t="s">
        <v>865</v>
      </c>
      <c r="AT943" s="202" t="s">
        <v>167</v>
      </c>
      <c r="AU943" s="202" t="s">
        <v>84</v>
      </c>
      <c r="AY943" s="17" t="s">
        <v>164</v>
      </c>
      <c r="BE943" s="203">
        <f>IF(N943="základní",J943,0)</f>
        <v>0</v>
      </c>
      <c r="BF943" s="203">
        <f>IF(N943="snížená",J943,0)</f>
        <v>0</v>
      </c>
      <c r="BG943" s="203">
        <f>IF(N943="zákl. přenesená",J943,0)</f>
        <v>0</v>
      </c>
      <c r="BH943" s="203">
        <f>IF(N943="sníž. přenesená",J943,0)</f>
        <v>0</v>
      </c>
      <c r="BI943" s="203">
        <f>IF(N943="nulová",J943,0)</f>
        <v>0</v>
      </c>
      <c r="BJ943" s="17" t="s">
        <v>84</v>
      </c>
      <c r="BK943" s="203">
        <f>ROUND(I943*H943,2)</f>
        <v>0</v>
      </c>
      <c r="BL943" s="17" t="s">
        <v>865</v>
      </c>
      <c r="BM943" s="202" t="s">
        <v>1292</v>
      </c>
    </row>
    <row r="944" spans="1:65" s="2" customFormat="1" ht="29.25">
      <c r="A944" s="34"/>
      <c r="B944" s="35"/>
      <c r="C944" s="36"/>
      <c r="D944" s="204" t="s">
        <v>174</v>
      </c>
      <c r="E944" s="36"/>
      <c r="F944" s="205" t="s">
        <v>1293</v>
      </c>
      <c r="G944" s="36"/>
      <c r="H944" s="36"/>
      <c r="I944" s="206"/>
      <c r="J944" s="36"/>
      <c r="K944" s="36"/>
      <c r="L944" s="39"/>
      <c r="M944" s="207"/>
      <c r="N944" s="208"/>
      <c r="O944" s="71"/>
      <c r="P944" s="71"/>
      <c r="Q944" s="71"/>
      <c r="R944" s="71"/>
      <c r="S944" s="71"/>
      <c r="T944" s="72"/>
      <c r="U944" s="34"/>
      <c r="V944" s="34"/>
      <c r="W944" s="34"/>
      <c r="X944" s="34"/>
      <c r="Y944" s="34"/>
      <c r="Z944" s="34"/>
      <c r="AA944" s="34"/>
      <c r="AB944" s="34"/>
      <c r="AC944" s="34"/>
      <c r="AD944" s="34"/>
      <c r="AE944" s="34"/>
      <c r="AT944" s="17" t="s">
        <v>174</v>
      </c>
      <c r="AU944" s="17" t="s">
        <v>84</v>
      </c>
    </row>
    <row r="945" spans="1:65" s="13" customFormat="1" ht="22.5">
      <c r="B945" s="209"/>
      <c r="C945" s="210"/>
      <c r="D945" s="204" t="s">
        <v>176</v>
      </c>
      <c r="E945" s="211" t="s">
        <v>1</v>
      </c>
      <c r="F945" s="212" t="s">
        <v>1294</v>
      </c>
      <c r="G945" s="210"/>
      <c r="H945" s="213">
        <v>104.28</v>
      </c>
      <c r="I945" s="214"/>
      <c r="J945" s="210"/>
      <c r="K945" s="210"/>
      <c r="L945" s="215"/>
      <c r="M945" s="216"/>
      <c r="N945" s="217"/>
      <c r="O945" s="217"/>
      <c r="P945" s="217"/>
      <c r="Q945" s="217"/>
      <c r="R945" s="217"/>
      <c r="S945" s="217"/>
      <c r="T945" s="218"/>
      <c r="AT945" s="219" t="s">
        <v>176</v>
      </c>
      <c r="AU945" s="219" t="s">
        <v>84</v>
      </c>
      <c r="AV945" s="13" t="s">
        <v>84</v>
      </c>
      <c r="AW945" s="13" t="s">
        <v>32</v>
      </c>
      <c r="AX945" s="13" t="s">
        <v>82</v>
      </c>
      <c r="AY945" s="219" t="s">
        <v>164</v>
      </c>
    </row>
    <row r="946" spans="1:65" s="2" customFormat="1" ht="24.2" customHeight="1">
      <c r="A946" s="34"/>
      <c r="B946" s="35"/>
      <c r="C946" s="231" t="s">
        <v>1295</v>
      </c>
      <c r="D946" s="231" t="s">
        <v>218</v>
      </c>
      <c r="E946" s="232" t="s">
        <v>1296</v>
      </c>
      <c r="F946" s="233" t="s">
        <v>1297</v>
      </c>
      <c r="G946" s="234" t="s">
        <v>258</v>
      </c>
      <c r="H946" s="235">
        <v>114.708</v>
      </c>
      <c r="I946" s="236"/>
      <c r="J946" s="237">
        <f>ROUND(I946*H946,2)</f>
        <v>0</v>
      </c>
      <c r="K946" s="233" t="s">
        <v>171</v>
      </c>
      <c r="L946" s="238"/>
      <c r="M946" s="239" t="s">
        <v>1</v>
      </c>
      <c r="N946" s="240" t="s">
        <v>42</v>
      </c>
      <c r="O946" s="71"/>
      <c r="P946" s="200">
        <f>O946*H946</f>
        <v>0</v>
      </c>
      <c r="Q946" s="200">
        <v>5.0000000000000001E-4</v>
      </c>
      <c r="R946" s="200">
        <f>Q946*H946</f>
        <v>5.7354000000000002E-2</v>
      </c>
      <c r="S946" s="200">
        <v>0</v>
      </c>
      <c r="T946" s="201">
        <f>S946*H946</f>
        <v>0</v>
      </c>
      <c r="U946" s="34"/>
      <c r="V946" s="34"/>
      <c r="W946" s="34"/>
      <c r="X946" s="34"/>
      <c r="Y946" s="34"/>
      <c r="Z946" s="34"/>
      <c r="AA946" s="34"/>
      <c r="AB946" s="34"/>
      <c r="AC946" s="34"/>
      <c r="AD946" s="34"/>
      <c r="AE946" s="34"/>
      <c r="AR946" s="202" t="s">
        <v>1069</v>
      </c>
      <c r="AT946" s="202" t="s">
        <v>218</v>
      </c>
      <c r="AU946" s="202" t="s">
        <v>84</v>
      </c>
      <c r="AY946" s="17" t="s">
        <v>164</v>
      </c>
      <c r="BE946" s="203">
        <f>IF(N946="základní",J946,0)</f>
        <v>0</v>
      </c>
      <c r="BF946" s="203">
        <f>IF(N946="snížená",J946,0)</f>
        <v>0</v>
      </c>
      <c r="BG946" s="203">
        <f>IF(N946="zákl. přenesená",J946,0)</f>
        <v>0</v>
      </c>
      <c r="BH946" s="203">
        <f>IF(N946="sníž. přenesená",J946,0)</f>
        <v>0</v>
      </c>
      <c r="BI946" s="203">
        <f>IF(N946="nulová",J946,0)</f>
        <v>0</v>
      </c>
      <c r="BJ946" s="17" t="s">
        <v>84</v>
      </c>
      <c r="BK946" s="203">
        <f>ROUND(I946*H946,2)</f>
        <v>0</v>
      </c>
      <c r="BL946" s="17" t="s">
        <v>865</v>
      </c>
      <c r="BM946" s="202" t="s">
        <v>1298</v>
      </c>
    </row>
    <row r="947" spans="1:65" s="2" customFormat="1" ht="19.5">
      <c r="A947" s="34"/>
      <c r="B947" s="35"/>
      <c r="C947" s="36"/>
      <c r="D947" s="204" t="s">
        <v>174</v>
      </c>
      <c r="E947" s="36"/>
      <c r="F947" s="205" t="s">
        <v>1297</v>
      </c>
      <c r="G947" s="36"/>
      <c r="H947" s="36"/>
      <c r="I947" s="206"/>
      <c r="J947" s="36"/>
      <c r="K947" s="36"/>
      <c r="L947" s="39"/>
      <c r="M947" s="207"/>
      <c r="N947" s="208"/>
      <c r="O947" s="71"/>
      <c r="P947" s="71"/>
      <c r="Q947" s="71"/>
      <c r="R947" s="71"/>
      <c r="S947" s="71"/>
      <c r="T947" s="72"/>
      <c r="U947" s="34"/>
      <c r="V947" s="34"/>
      <c r="W947" s="34"/>
      <c r="X947" s="34"/>
      <c r="Y947" s="34"/>
      <c r="Z947" s="34"/>
      <c r="AA947" s="34"/>
      <c r="AB947" s="34"/>
      <c r="AC947" s="34"/>
      <c r="AD947" s="34"/>
      <c r="AE947" s="34"/>
      <c r="AT947" s="17" t="s">
        <v>174</v>
      </c>
      <c r="AU947" s="17" t="s">
        <v>84</v>
      </c>
    </row>
    <row r="948" spans="1:65" s="13" customFormat="1" ht="11.25">
      <c r="B948" s="209"/>
      <c r="C948" s="210"/>
      <c r="D948" s="204" t="s">
        <v>176</v>
      </c>
      <c r="E948" s="210"/>
      <c r="F948" s="212" t="s">
        <v>1299</v>
      </c>
      <c r="G948" s="210"/>
      <c r="H948" s="213">
        <v>114.708</v>
      </c>
      <c r="I948" s="214"/>
      <c r="J948" s="210"/>
      <c r="K948" s="210"/>
      <c r="L948" s="215"/>
      <c r="M948" s="216"/>
      <c r="N948" s="217"/>
      <c r="O948" s="217"/>
      <c r="P948" s="217"/>
      <c r="Q948" s="217"/>
      <c r="R948" s="217"/>
      <c r="S948" s="217"/>
      <c r="T948" s="218"/>
      <c r="AT948" s="219" t="s">
        <v>176</v>
      </c>
      <c r="AU948" s="219" t="s">
        <v>84</v>
      </c>
      <c r="AV948" s="13" t="s">
        <v>84</v>
      </c>
      <c r="AW948" s="13" t="s">
        <v>4</v>
      </c>
      <c r="AX948" s="13" t="s">
        <v>82</v>
      </c>
      <c r="AY948" s="219" t="s">
        <v>164</v>
      </c>
    </row>
    <row r="949" spans="1:65" s="2" customFormat="1" ht="24.2" customHeight="1">
      <c r="A949" s="34"/>
      <c r="B949" s="35"/>
      <c r="C949" s="191" t="s">
        <v>1300</v>
      </c>
      <c r="D949" s="191" t="s">
        <v>167</v>
      </c>
      <c r="E949" s="192" t="s">
        <v>1301</v>
      </c>
      <c r="F949" s="193" t="s">
        <v>1302</v>
      </c>
      <c r="G949" s="194" t="s">
        <v>207</v>
      </c>
      <c r="H949" s="195">
        <v>1.831</v>
      </c>
      <c r="I949" s="196"/>
      <c r="J949" s="197">
        <f>ROUND(I949*H949,2)</f>
        <v>0</v>
      </c>
      <c r="K949" s="193" t="s">
        <v>171</v>
      </c>
      <c r="L949" s="39"/>
      <c r="M949" s="198" t="s">
        <v>1</v>
      </c>
      <c r="N949" s="199" t="s">
        <v>42</v>
      </c>
      <c r="O949" s="71"/>
      <c r="P949" s="200">
        <f>O949*H949</f>
        <v>0</v>
      </c>
      <c r="Q949" s="200">
        <v>0</v>
      </c>
      <c r="R949" s="200">
        <f>Q949*H949</f>
        <v>0</v>
      </c>
      <c r="S949" s="200">
        <v>0</v>
      </c>
      <c r="T949" s="201">
        <f>S949*H949</f>
        <v>0</v>
      </c>
      <c r="U949" s="34"/>
      <c r="V949" s="34"/>
      <c r="W949" s="34"/>
      <c r="X949" s="34"/>
      <c r="Y949" s="34"/>
      <c r="Z949" s="34"/>
      <c r="AA949" s="34"/>
      <c r="AB949" s="34"/>
      <c r="AC949" s="34"/>
      <c r="AD949" s="34"/>
      <c r="AE949" s="34"/>
      <c r="AR949" s="202" t="s">
        <v>865</v>
      </c>
      <c r="AT949" s="202" t="s">
        <v>167</v>
      </c>
      <c r="AU949" s="202" t="s">
        <v>84</v>
      </c>
      <c r="AY949" s="17" t="s">
        <v>164</v>
      </c>
      <c r="BE949" s="203">
        <f>IF(N949="základní",J949,0)</f>
        <v>0</v>
      </c>
      <c r="BF949" s="203">
        <f>IF(N949="snížená",J949,0)</f>
        <v>0</v>
      </c>
      <c r="BG949" s="203">
        <f>IF(N949="zákl. přenesená",J949,0)</f>
        <v>0</v>
      </c>
      <c r="BH949" s="203">
        <f>IF(N949="sníž. přenesená",J949,0)</f>
        <v>0</v>
      </c>
      <c r="BI949" s="203">
        <f>IF(N949="nulová",J949,0)</f>
        <v>0</v>
      </c>
      <c r="BJ949" s="17" t="s">
        <v>84</v>
      </c>
      <c r="BK949" s="203">
        <f>ROUND(I949*H949,2)</f>
        <v>0</v>
      </c>
      <c r="BL949" s="17" t="s">
        <v>865</v>
      </c>
      <c r="BM949" s="202" t="s">
        <v>1303</v>
      </c>
    </row>
    <row r="950" spans="1:65" s="2" customFormat="1" ht="29.25">
      <c r="A950" s="34"/>
      <c r="B950" s="35"/>
      <c r="C950" s="36"/>
      <c r="D950" s="204" t="s">
        <v>174</v>
      </c>
      <c r="E950" s="36"/>
      <c r="F950" s="205" t="s">
        <v>1304</v>
      </c>
      <c r="G950" s="36"/>
      <c r="H950" s="36"/>
      <c r="I950" s="206"/>
      <c r="J950" s="36"/>
      <c r="K950" s="36"/>
      <c r="L950" s="39"/>
      <c r="M950" s="207"/>
      <c r="N950" s="208"/>
      <c r="O950" s="71"/>
      <c r="P950" s="71"/>
      <c r="Q950" s="71"/>
      <c r="R950" s="71"/>
      <c r="S950" s="71"/>
      <c r="T950" s="72"/>
      <c r="U950" s="34"/>
      <c r="V950" s="34"/>
      <c r="W950" s="34"/>
      <c r="X950" s="34"/>
      <c r="Y950" s="34"/>
      <c r="Z950" s="34"/>
      <c r="AA950" s="34"/>
      <c r="AB950" s="34"/>
      <c r="AC950" s="34"/>
      <c r="AD950" s="34"/>
      <c r="AE950" s="34"/>
      <c r="AT950" s="17" t="s">
        <v>174</v>
      </c>
      <c r="AU950" s="17" t="s">
        <v>84</v>
      </c>
    </row>
    <row r="951" spans="1:65" s="12" customFormat="1" ht="22.9" customHeight="1">
      <c r="B951" s="175"/>
      <c r="C951" s="176"/>
      <c r="D951" s="177" t="s">
        <v>75</v>
      </c>
      <c r="E951" s="189" t="s">
        <v>1305</v>
      </c>
      <c r="F951" s="189" t="s">
        <v>1306</v>
      </c>
      <c r="G951" s="176"/>
      <c r="H951" s="176"/>
      <c r="I951" s="179"/>
      <c r="J951" s="190">
        <f>BK951</f>
        <v>0</v>
      </c>
      <c r="K951" s="176"/>
      <c r="L951" s="181"/>
      <c r="M951" s="182"/>
      <c r="N951" s="183"/>
      <c r="O951" s="183"/>
      <c r="P951" s="184">
        <f>SUM(P952:P1020)</f>
        <v>0</v>
      </c>
      <c r="Q951" s="183"/>
      <c r="R951" s="184">
        <f>SUM(R952:R1020)</f>
        <v>0.34953200000000001</v>
      </c>
      <c r="S951" s="183"/>
      <c r="T951" s="185">
        <f>SUM(T952:T1020)</f>
        <v>0.10034999999999999</v>
      </c>
      <c r="AR951" s="186" t="s">
        <v>84</v>
      </c>
      <c r="AT951" s="187" t="s">
        <v>75</v>
      </c>
      <c r="AU951" s="187" t="s">
        <v>82</v>
      </c>
      <c r="AY951" s="186" t="s">
        <v>164</v>
      </c>
      <c r="BK951" s="188">
        <f>SUM(BK952:BK1020)</f>
        <v>0</v>
      </c>
    </row>
    <row r="952" spans="1:65" s="2" customFormat="1" ht="14.45" customHeight="1">
      <c r="A952" s="34"/>
      <c r="B952" s="35"/>
      <c r="C952" s="191" t="s">
        <v>1307</v>
      </c>
      <c r="D952" s="191" t="s">
        <v>167</v>
      </c>
      <c r="E952" s="192" t="s">
        <v>1308</v>
      </c>
      <c r="F952" s="193" t="s">
        <v>1309</v>
      </c>
      <c r="G952" s="194" t="s">
        <v>244</v>
      </c>
      <c r="H952" s="195">
        <v>15</v>
      </c>
      <c r="I952" s="196"/>
      <c r="J952" s="197">
        <f>ROUND(I952*H952,2)</f>
        <v>0</v>
      </c>
      <c r="K952" s="193" t="s">
        <v>171</v>
      </c>
      <c r="L952" s="39"/>
      <c r="M952" s="198" t="s">
        <v>1</v>
      </c>
      <c r="N952" s="199" t="s">
        <v>42</v>
      </c>
      <c r="O952" s="71"/>
      <c r="P952" s="200">
        <f>O952*H952</f>
        <v>0</v>
      </c>
      <c r="Q952" s="200">
        <v>0</v>
      </c>
      <c r="R952" s="200">
        <f>Q952*H952</f>
        <v>0</v>
      </c>
      <c r="S952" s="200">
        <v>6.6899999999999998E-3</v>
      </c>
      <c r="T952" s="201">
        <f>S952*H952</f>
        <v>0.10034999999999999</v>
      </c>
      <c r="U952" s="34"/>
      <c r="V952" s="34"/>
      <c r="W952" s="34"/>
      <c r="X952" s="34"/>
      <c r="Y952" s="34"/>
      <c r="Z952" s="34"/>
      <c r="AA952" s="34"/>
      <c r="AB952" s="34"/>
      <c r="AC952" s="34"/>
      <c r="AD952" s="34"/>
      <c r="AE952" s="34"/>
      <c r="AR952" s="202" t="s">
        <v>865</v>
      </c>
      <c r="AT952" s="202" t="s">
        <v>167</v>
      </c>
      <c r="AU952" s="202" t="s">
        <v>84</v>
      </c>
      <c r="AY952" s="17" t="s">
        <v>164</v>
      </c>
      <c r="BE952" s="203">
        <f>IF(N952="základní",J952,0)</f>
        <v>0</v>
      </c>
      <c r="BF952" s="203">
        <f>IF(N952="snížená",J952,0)</f>
        <v>0</v>
      </c>
      <c r="BG952" s="203">
        <f>IF(N952="zákl. přenesená",J952,0)</f>
        <v>0</v>
      </c>
      <c r="BH952" s="203">
        <f>IF(N952="sníž. přenesená",J952,0)</f>
        <v>0</v>
      </c>
      <c r="BI952" s="203">
        <f>IF(N952="nulová",J952,0)</f>
        <v>0</v>
      </c>
      <c r="BJ952" s="17" t="s">
        <v>84</v>
      </c>
      <c r="BK952" s="203">
        <f>ROUND(I952*H952,2)</f>
        <v>0</v>
      </c>
      <c r="BL952" s="17" t="s">
        <v>865</v>
      </c>
      <c r="BM952" s="202" t="s">
        <v>1310</v>
      </c>
    </row>
    <row r="953" spans="1:65" s="2" customFormat="1" ht="19.5">
      <c r="A953" s="34"/>
      <c r="B953" s="35"/>
      <c r="C953" s="36"/>
      <c r="D953" s="204" t="s">
        <v>174</v>
      </c>
      <c r="E953" s="36"/>
      <c r="F953" s="205" t="s">
        <v>1311</v>
      </c>
      <c r="G953" s="36"/>
      <c r="H953" s="36"/>
      <c r="I953" s="206"/>
      <c r="J953" s="36"/>
      <c r="K953" s="36"/>
      <c r="L953" s="39"/>
      <c r="M953" s="207"/>
      <c r="N953" s="208"/>
      <c r="O953" s="71"/>
      <c r="P953" s="71"/>
      <c r="Q953" s="71"/>
      <c r="R953" s="71"/>
      <c r="S953" s="71"/>
      <c r="T953" s="72"/>
      <c r="U953" s="34"/>
      <c r="V953" s="34"/>
      <c r="W953" s="34"/>
      <c r="X953" s="34"/>
      <c r="Y953" s="34"/>
      <c r="Z953" s="34"/>
      <c r="AA953" s="34"/>
      <c r="AB953" s="34"/>
      <c r="AC953" s="34"/>
      <c r="AD953" s="34"/>
      <c r="AE953" s="34"/>
      <c r="AT953" s="17" t="s">
        <v>174</v>
      </c>
      <c r="AU953" s="17" t="s">
        <v>84</v>
      </c>
    </row>
    <row r="954" spans="1:65" s="13" customFormat="1" ht="11.25">
      <c r="B954" s="209"/>
      <c r="C954" s="210"/>
      <c r="D954" s="204" t="s">
        <v>176</v>
      </c>
      <c r="E954" s="211" t="s">
        <v>1</v>
      </c>
      <c r="F954" s="212" t="s">
        <v>1312</v>
      </c>
      <c r="G954" s="210"/>
      <c r="H954" s="213">
        <v>15</v>
      </c>
      <c r="I954" s="214"/>
      <c r="J954" s="210"/>
      <c r="K954" s="210"/>
      <c r="L954" s="215"/>
      <c r="M954" s="216"/>
      <c r="N954" s="217"/>
      <c r="O954" s="217"/>
      <c r="P954" s="217"/>
      <c r="Q954" s="217"/>
      <c r="R954" s="217"/>
      <c r="S954" s="217"/>
      <c r="T954" s="218"/>
      <c r="AT954" s="219" t="s">
        <v>176</v>
      </c>
      <c r="AU954" s="219" t="s">
        <v>84</v>
      </c>
      <c r="AV954" s="13" t="s">
        <v>84</v>
      </c>
      <c r="AW954" s="13" t="s">
        <v>32</v>
      </c>
      <c r="AX954" s="13" t="s">
        <v>82</v>
      </c>
      <c r="AY954" s="219" t="s">
        <v>164</v>
      </c>
    </row>
    <row r="955" spans="1:65" s="2" customFormat="1" ht="14.45" customHeight="1">
      <c r="A955" s="34"/>
      <c r="B955" s="35"/>
      <c r="C955" s="191" t="s">
        <v>1313</v>
      </c>
      <c r="D955" s="191" t="s">
        <v>167</v>
      </c>
      <c r="E955" s="192" t="s">
        <v>1314</v>
      </c>
      <c r="F955" s="193" t="s">
        <v>1315</v>
      </c>
      <c r="G955" s="194" t="s">
        <v>244</v>
      </c>
      <c r="H955" s="195">
        <v>5.65</v>
      </c>
      <c r="I955" s="196"/>
      <c r="J955" s="197">
        <f>ROUND(I955*H955,2)</f>
        <v>0</v>
      </c>
      <c r="K955" s="193" t="s">
        <v>171</v>
      </c>
      <c r="L955" s="39"/>
      <c r="M955" s="198" t="s">
        <v>1</v>
      </c>
      <c r="N955" s="199" t="s">
        <v>42</v>
      </c>
      <c r="O955" s="71"/>
      <c r="P955" s="200">
        <f>O955*H955</f>
        <v>0</v>
      </c>
      <c r="Q955" s="200">
        <v>1.42E-3</v>
      </c>
      <c r="R955" s="200">
        <f>Q955*H955</f>
        <v>8.0230000000000006E-3</v>
      </c>
      <c r="S955" s="200">
        <v>0</v>
      </c>
      <c r="T955" s="201">
        <f>S955*H955</f>
        <v>0</v>
      </c>
      <c r="U955" s="34"/>
      <c r="V955" s="34"/>
      <c r="W955" s="34"/>
      <c r="X955" s="34"/>
      <c r="Y955" s="34"/>
      <c r="Z955" s="34"/>
      <c r="AA955" s="34"/>
      <c r="AB955" s="34"/>
      <c r="AC955" s="34"/>
      <c r="AD955" s="34"/>
      <c r="AE955" s="34"/>
      <c r="AR955" s="202" t="s">
        <v>865</v>
      </c>
      <c r="AT955" s="202" t="s">
        <v>167</v>
      </c>
      <c r="AU955" s="202" t="s">
        <v>84</v>
      </c>
      <c r="AY955" s="17" t="s">
        <v>164</v>
      </c>
      <c r="BE955" s="203">
        <f>IF(N955="základní",J955,0)</f>
        <v>0</v>
      </c>
      <c r="BF955" s="203">
        <f>IF(N955="snížená",J955,0)</f>
        <v>0</v>
      </c>
      <c r="BG955" s="203">
        <f>IF(N955="zákl. přenesená",J955,0)</f>
        <v>0</v>
      </c>
      <c r="BH955" s="203">
        <f>IF(N955="sníž. přenesená",J955,0)</f>
        <v>0</v>
      </c>
      <c r="BI955" s="203">
        <f>IF(N955="nulová",J955,0)</f>
        <v>0</v>
      </c>
      <c r="BJ955" s="17" t="s">
        <v>84</v>
      </c>
      <c r="BK955" s="203">
        <f>ROUND(I955*H955,2)</f>
        <v>0</v>
      </c>
      <c r="BL955" s="17" t="s">
        <v>865</v>
      </c>
      <c r="BM955" s="202" t="s">
        <v>1316</v>
      </c>
    </row>
    <row r="956" spans="1:65" s="2" customFormat="1" ht="11.25">
      <c r="A956" s="34"/>
      <c r="B956" s="35"/>
      <c r="C956" s="36"/>
      <c r="D956" s="204" t="s">
        <v>174</v>
      </c>
      <c r="E956" s="36"/>
      <c r="F956" s="205" t="s">
        <v>1317</v>
      </c>
      <c r="G956" s="36"/>
      <c r="H956" s="36"/>
      <c r="I956" s="206"/>
      <c r="J956" s="36"/>
      <c r="K956" s="36"/>
      <c r="L956" s="39"/>
      <c r="M956" s="207"/>
      <c r="N956" s="208"/>
      <c r="O956" s="71"/>
      <c r="P956" s="71"/>
      <c r="Q956" s="71"/>
      <c r="R956" s="71"/>
      <c r="S956" s="71"/>
      <c r="T956" s="72"/>
      <c r="U956" s="34"/>
      <c r="V956" s="34"/>
      <c r="W956" s="34"/>
      <c r="X956" s="34"/>
      <c r="Y956" s="34"/>
      <c r="Z956" s="34"/>
      <c r="AA956" s="34"/>
      <c r="AB956" s="34"/>
      <c r="AC956" s="34"/>
      <c r="AD956" s="34"/>
      <c r="AE956" s="34"/>
      <c r="AT956" s="17" t="s">
        <v>174</v>
      </c>
      <c r="AU956" s="17" t="s">
        <v>84</v>
      </c>
    </row>
    <row r="957" spans="1:65" s="13" customFormat="1" ht="22.5">
      <c r="B957" s="209"/>
      <c r="C957" s="210"/>
      <c r="D957" s="204" t="s">
        <v>176</v>
      </c>
      <c r="E957" s="211" t="s">
        <v>1</v>
      </c>
      <c r="F957" s="212" t="s">
        <v>1318</v>
      </c>
      <c r="G957" s="210"/>
      <c r="H957" s="213">
        <v>5.65</v>
      </c>
      <c r="I957" s="214"/>
      <c r="J957" s="210"/>
      <c r="K957" s="210"/>
      <c r="L957" s="215"/>
      <c r="M957" s="216"/>
      <c r="N957" s="217"/>
      <c r="O957" s="217"/>
      <c r="P957" s="217"/>
      <c r="Q957" s="217"/>
      <c r="R957" s="217"/>
      <c r="S957" s="217"/>
      <c r="T957" s="218"/>
      <c r="AT957" s="219" t="s">
        <v>176</v>
      </c>
      <c r="AU957" s="219" t="s">
        <v>84</v>
      </c>
      <c r="AV957" s="13" t="s">
        <v>84</v>
      </c>
      <c r="AW957" s="13" t="s">
        <v>32</v>
      </c>
      <c r="AX957" s="13" t="s">
        <v>82</v>
      </c>
      <c r="AY957" s="219" t="s">
        <v>164</v>
      </c>
    </row>
    <row r="958" spans="1:65" s="2" customFormat="1" ht="14.45" customHeight="1">
      <c r="A958" s="34"/>
      <c r="B958" s="35"/>
      <c r="C958" s="191" t="s">
        <v>1319</v>
      </c>
      <c r="D958" s="191" t="s">
        <v>167</v>
      </c>
      <c r="E958" s="192" t="s">
        <v>1320</v>
      </c>
      <c r="F958" s="193" t="s">
        <v>1321</v>
      </c>
      <c r="G958" s="194" t="s">
        <v>244</v>
      </c>
      <c r="H958" s="195">
        <v>15.2</v>
      </c>
      <c r="I958" s="196"/>
      <c r="J958" s="197">
        <f>ROUND(I958*H958,2)</f>
        <v>0</v>
      </c>
      <c r="K958" s="193" t="s">
        <v>171</v>
      </c>
      <c r="L958" s="39"/>
      <c r="M958" s="198" t="s">
        <v>1</v>
      </c>
      <c r="N958" s="199" t="s">
        <v>42</v>
      </c>
      <c r="O958" s="71"/>
      <c r="P958" s="200">
        <f>O958*H958</f>
        <v>0</v>
      </c>
      <c r="Q958" s="200">
        <v>7.4400000000000004E-3</v>
      </c>
      <c r="R958" s="200">
        <f>Q958*H958</f>
        <v>0.11308800000000001</v>
      </c>
      <c r="S958" s="200">
        <v>0</v>
      </c>
      <c r="T958" s="201">
        <f>S958*H958</f>
        <v>0</v>
      </c>
      <c r="U958" s="34"/>
      <c r="V958" s="34"/>
      <c r="W958" s="34"/>
      <c r="X958" s="34"/>
      <c r="Y958" s="34"/>
      <c r="Z958" s="34"/>
      <c r="AA958" s="34"/>
      <c r="AB958" s="34"/>
      <c r="AC958" s="34"/>
      <c r="AD958" s="34"/>
      <c r="AE958" s="34"/>
      <c r="AR958" s="202" t="s">
        <v>865</v>
      </c>
      <c r="AT958" s="202" t="s">
        <v>167</v>
      </c>
      <c r="AU958" s="202" t="s">
        <v>84</v>
      </c>
      <c r="AY958" s="17" t="s">
        <v>164</v>
      </c>
      <c r="BE958" s="203">
        <f>IF(N958="základní",J958,0)</f>
        <v>0</v>
      </c>
      <c r="BF958" s="203">
        <f>IF(N958="snížená",J958,0)</f>
        <v>0</v>
      </c>
      <c r="BG958" s="203">
        <f>IF(N958="zákl. přenesená",J958,0)</f>
        <v>0</v>
      </c>
      <c r="BH958" s="203">
        <f>IF(N958="sníž. přenesená",J958,0)</f>
        <v>0</v>
      </c>
      <c r="BI958" s="203">
        <f>IF(N958="nulová",J958,0)</f>
        <v>0</v>
      </c>
      <c r="BJ958" s="17" t="s">
        <v>84</v>
      </c>
      <c r="BK958" s="203">
        <f>ROUND(I958*H958,2)</f>
        <v>0</v>
      </c>
      <c r="BL958" s="17" t="s">
        <v>865</v>
      </c>
      <c r="BM958" s="202" t="s">
        <v>1322</v>
      </c>
    </row>
    <row r="959" spans="1:65" s="2" customFormat="1" ht="11.25">
      <c r="A959" s="34"/>
      <c r="B959" s="35"/>
      <c r="C959" s="36"/>
      <c r="D959" s="204" t="s">
        <v>174</v>
      </c>
      <c r="E959" s="36"/>
      <c r="F959" s="205" t="s">
        <v>1323</v>
      </c>
      <c r="G959" s="36"/>
      <c r="H959" s="36"/>
      <c r="I959" s="206"/>
      <c r="J959" s="36"/>
      <c r="K959" s="36"/>
      <c r="L959" s="39"/>
      <c r="M959" s="207"/>
      <c r="N959" s="208"/>
      <c r="O959" s="71"/>
      <c r="P959" s="71"/>
      <c r="Q959" s="71"/>
      <c r="R959" s="71"/>
      <c r="S959" s="71"/>
      <c r="T959" s="72"/>
      <c r="U959" s="34"/>
      <c r="V959" s="34"/>
      <c r="W959" s="34"/>
      <c r="X959" s="34"/>
      <c r="Y959" s="34"/>
      <c r="Z959" s="34"/>
      <c r="AA959" s="34"/>
      <c r="AB959" s="34"/>
      <c r="AC959" s="34"/>
      <c r="AD959" s="34"/>
      <c r="AE959" s="34"/>
      <c r="AT959" s="17" t="s">
        <v>174</v>
      </c>
      <c r="AU959" s="17" t="s">
        <v>84</v>
      </c>
    </row>
    <row r="960" spans="1:65" s="13" customFormat="1" ht="22.5">
      <c r="B960" s="209"/>
      <c r="C960" s="210"/>
      <c r="D960" s="204" t="s">
        <v>176</v>
      </c>
      <c r="E960" s="211" t="s">
        <v>1</v>
      </c>
      <c r="F960" s="212" t="s">
        <v>1324</v>
      </c>
      <c r="G960" s="210"/>
      <c r="H960" s="213">
        <v>15.2</v>
      </c>
      <c r="I960" s="214"/>
      <c r="J960" s="210"/>
      <c r="K960" s="210"/>
      <c r="L960" s="215"/>
      <c r="M960" s="216"/>
      <c r="N960" s="217"/>
      <c r="O960" s="217"/>
      <c r="P960" s="217"/>
      <c r="Q960" s="217"/>
      <c r="R960" s="217"/>
      <c r="S960" s="217"/>
      <c r="T960" s="218"/>
      <c r="AT960" s="219" t="s">
        <v>176</v>
      </c>
      <c r="AU960" s="219" t="s">
        <v>84</v>
      </c>
      <c r="AV960" s="13" t="s">
        <v>84</v>
      </c>
      <c r="AW960" s="13" t="s">
        <v>32</v>
      </c>
      <c r="AX960" s="13" t="s">
        <v>82</v>
      </c>
      <c r="AY960" s="219" t="s">
        <v>164</v>
      </c>
    </row>
    <row r="961" spans="1:65" s="2" customFormat="1" ht="14.45" customHeight="1">
      <c r="A961" s="34"/>
      <c r="B961" s="35"/>
      <c r="C961" s="191" t="s">
        <v>1325</v>
      </c>
      <c r="D961" s="191" t="s">
        <v>167</v>
      </c>
      <c r="E961" s="192" t="s">
        <v>1326</v>
      </c>
      <c r="F961" s="193" t="s">
        <v>1327</v>
      </c>
      <c r="G961" s="194" t="s">
        <v>244</v>
      </c>
      <c r="H961" s="195">
        <v>12.5</v>
      </c>
      <c r="I961" s="196"/>
      <c r="J961" s="197">
        <f>ROUND(I961*H961,2)</f>
        <v>0</v>
      </c>
      <c r="K961" s="193" t="s">
        <v>171</v>
      </c>
      <c r="L961" s="39"/>
      <c r="M961" s="198" t="s">
        <v>1</v>
      </c>
      <c r="N961" s="199" t="s">
        <v>42</v>
      </c>
      <c r="O961" s="71"/>
      <c r="P961" s="200">
        <f>O961*H961</f>
        <v>0</v>
      </c>
      <c r="Q961" s="200">
        <v>1.2319999999999999E-2</v>
      </c>
      <c r="R961" s="200">
        <f>Q961*H961</f>
        <v>0.154</v>
      </c>
      <c r="S961" s="200">
        <v>0</v>
      </c>
      <c r="T961" s="201">
        <f>S961*H961</f>
        <v>0</v>
      </c>
      <c r="U961" s="34"/>
      <c r="V961" s="34"/>
      <c r="W961" s="34"/>
      <c r="X961" s="34"/>
      <c r="Y961" s="34"/>
      <c r="Z961" s="34"/>
      <c r="AA961" s="34"/>
      <c r="AB961" s="34"/>
      <c r="AC961" s="34"/>
      <c r="AD961" s="34"/>
      <c r="AE961" s="34"/>
      <c r="AR961" s="202" t="s">
        <v>865</v>
      </c>
      <c r="AT961" s="202" t="s">
        <v>167</v>
      </c>
      <c r="AU961" s="202" t="s">
        <v>84</v>
      </c>
      <c r="AY961" s="17" t="s">
        <v>164</v>
      </c>
      <c r="BE961" s="203">
        <f>IF(N961="základní",J961,0)</f>
        <v>0</v>
      </c>
      <c r="BF961" s="203">
        <f>IF(N961="snížená",J961,0)</f>
        <v>0</v>
      </c>
      <c r="BG961" s="203">
        <f>IF(N961="zákl. přenesená",J961,0)</f>
        <v>0</v>
      </c>
      <c r="BH961" s="203">
        <f>IF(N961="sníž. přenesená",J961,0)</f>
        <v>0</v>
      </c>
      <c r="BI961" s="203">
        <f>IF(N961="nulová",J961,0)</f>
        <v>0</v>
      </c>
      <c r="BJ961" s="17" t="s">
        <v>84</v>
      </c>
      <c r="BK961" s="203">
        <f>ROUND(I961*H961,2)</f>
        <v>0</v>
      </c>
      <c r="BL961" s="17" t="s">
        <v>865</v>
      </c>
      <c r="BM961" s="202" t="s">
        <v>1328</v>
      </c>
    </row>
    <row r="962" spans="1:65" s="2" customFormat="1" ht="11.25">
      <c r="A962" s="34"/>
      <c r="B962" s="35"/>
      <c r="C962" s="36"/>
      <c r="D962" s="204" t="s">
        <v>174</v>
      </c>
      <c r="E962" s="36"/>
      <c r="F962" s="205" t="s">
        <v>1329</v>
      </c>
      <c r="G962" s="36"/>
      <c r="H962" s="36"/>
      <c r="I962" s="206"/>
      <c r="J962" s="36"/>
      <c r="K962" s="36"/>
      <c r="L962" s="39"/>
      <c r="M962" s="207"/>
      <c r="N962" s="208"/>
      <c r="O962" s="71"/>
      <c r="P962" s="71"/>
      <c r="Q962" s="71"/>
      <c r="R962" s="71"/>
      <c r="S962" s="71"/>
      <c r="T962" s="72"/>
      <c r="U962" s="34"/>
      <c r="V962" s="34"/>
      <c r="W962" s="34"/>
      <c r="X962" s="34"/>
      <c r="Y962" s="34"/>
      <c r="Z962" s="34"/>
      <c r="AA962" s="34"/>
      <c r="AB962" s="34"/>
      <c r="AC962" s="34"/>
      <c r="AD962" s="34"/>
      <c r="AE962" s="34"/>
      <c r="AT962" s="17" t="s">
        <v>174</v>
      </c>
      <c r="AU962" s="17" t="s">
        <v>84</v>
      </c>
    </row>
    <row r="963" spans="1:65" s="13" customFormat="1" ht="22.5">
      <c r="B963" s="209"/>
      <c r="C963" s="210"/>
      <c r="D963" s="204" t="s">
        <v>176</v>
      </c>
      <c r="E963" s="211" t="s">
        <v>1</v>
      </c>
      <c r="F963" s="212" t="s">
        <v>1330</v>
      </c>
      <c r="G963" s="210"/>
      <c r="H963" s="213">
        <v>12.5</v>
      </c>
      <c r="I963" s="214"/>
      <c r="J963" s="210"/>
      <c r="K963" s="210"/>
      <c r="L963" s="215"/>
      <c r="M963" s="216"/>
      <c r="N963" s="217"/>
      <c r="O963" s="217"/>
      <c r="P963" s="217"/>
      <c r="Q963" s="217"/>
      <c r="R963" s="217"/>
      <c r="S963" s="217"/>
      <c r="T963" s="218"/>
      <c r="AT963" s="219" t="s">
        <v>176</v>
      </c>
      <c r="AU963" s="219" t="s">
        <v>84</v>
      </c>
      <c r="AV963" s="13" t="s">
        <v>84</v>
      </c>
      <c r="AW963" s="13" t="s">
        <v>32</v>
      </c>
      <c r="AX963" s="13" t="s">
        <v>82</v>
      </c>
      <c r="AY963" s="219" t="s">
        <v>164</v>
      </c>
    </row>
    <row r="964" spans="1:65" s="2" customFormat="1" ht="14.45" customHeight="1">
      <c r="A964" s="34"/>
      <c r="B964" s="35"/>
      <c r="C964" s="191" t="s">
        <v>1331</v>
      </c>
      <c r="D964" s="191" t="s">
        <v>167</v>
      </c>
      <c r="E964" s="192" t="s">
        <v>1332</v>
      </c>
      <c r="F964" s="193" t="s">
        <v>1333</v>
      </c>
      <c r="G964" s="194" t="s">
        <v>244</v>
      </c>
      <c r="H964" s="195">
        <v>12.8</v>
      </c>
      <c r="I964" s="196"/>
      <c r="J964" s="197">
        <f>ROUND(I964*H964,2)</f>
        <v>0</v>
      </c>
      <c r="K964" s="193" t="s">
        <v>1334</v>
      </c>
      <c r="L964" s="39"/>
      <c r="M964" s="198" t="s">
        <v>1</v>
      </c>
      <c r="N964" s="199" t="s">
        <v>42</v>
      </c>
      <c r="O964" s="71"/>
      <c r="P964" s="200">
        <f>O964*H964</f>
        <v>0</v>
      </c>
      <c r="Q964" s="200">
        <v>1.2099999999999999E-3</v>
      </c>
      <c r="R964" s="200">
        <f>Q964*H964</f>
        <v>1.5488E-2</v>
      </c>
      <c r="S964" s="200">
        <v>0</v>
      </c>
      <c r="T964" s="201">
        <f>S964*H964</f>
        <v>0</v>
      </c>
      <c r="U964" s="34"/>
      <c r="V964" s="34"/>
      <c r="W964" s="34"/>
      <c r="X964" s="34"/>
      <c r="Y964" s="34"/>
      <c r="Z964" s="34"/>
      <c r="AA964" s="34"/>
      <c r="AB964" s="34"/>
      <c r="AC964" s="34"/>
      <c r="AD964" s="34"/>
      <c r="AE964" s="34"/>
      <c r="AR964" s="202" t="s">
        <v>865</v>
      </c>
      <c r="AT964" s="202" t="s">
        <v>167</v>
      </c>
      <c r="AU964" s="202" t="s">
        <v>84</v>
      </c>
      <c r="AY964" s="17" t="s">
        <v>164</v>
      </c>
      <c r="BE964" s="203">
        <f>IF(N964="základní",J964,0)</f>
        <v>0</v>
      </c>
      <c r="BF964" s="203">
        <f>IF(N964="snížená",J964,0)</f>
        <v>0</v>
      </c>
      <c r="BG964" s="203">
        <f>IF(N964="zákl. přenesená",J964,0)</f>
        <v>0</v>
      </c>
      <c r="BH964" s="203">
        <f>IF(N964="sníž. přenesená",J964,0)</f>
        <v>0</v>
      </c>
      <c r="BI964" s="203">
        <f>IF(N964="nulová",J964,0)</f>
        <v>0</v>
      </c>
      <c r="BJ964" s="17" t="s">
        <v>84</v>
      </c>
      <c r="BK964" s="203">
        <f>ROUND(I964*H964,2)</f>
        <v>0</v>
      </c>
      <c r="BL964" s="17" t="s">
        <v>865</v>
      </c>
      <c r="BM964" s="202" t="s">
        <v>1335</v>
      </c>
    </row>
    <row r="965" spans="1:65" s="2" customFormat="1" ht="11.25">
      <c r="A965" s="34"/>
      <c r="B965" s="35"/>
      <c r="C965" s="36"/>
      <c r="D965" s="204" t="s">
        <v>174</v>
      </c>
      <c r="E965" s="36"/>
      <c r="F965" s="205" t="s">
        <v>1336</v>
      </c>
      <c r="G965" s="36"/>
      <c r="H965" s="36"/>
      <c r="I965" s="206"/>
      <c r="J965" s="36"/>
      <c r="K965" s="36"/>
      <c r="L965" s="39"/>
      <c r="M965" s="207"/>
      <c r="N965" s="208"/>
      <c r="O965" s="71"/>
      <c r="P965" s="71"/>
      <c r="Q965" s="71"/>
      <c r="R965" s="71"/>
      <c r="S965" s="71"/>
      <c r="T965" s="72"/>
      <c r="U965" s="34"/>
      <c r="V965" s="34"/>
      <c r="W965" s="34"/>
      <c r="X965" s="34"/>
      <c r="Y965" s="34"/>
      <c r="Z965" s="34"/>
      <c r="AA965" s="34"/>
      <c r="AB965" s="34"/>
      <c r="AC965" s="34"/>
      <c r="AD965" s="34"/>
      <c r="AE965" s="34"/>
      <c r="AT965" s="17" t="s">
        <v>174</v>
      </c>
      <c r="AU965" s="17" t="s">
        <v>84</v>
      </c>
    </row>
    <row r="966" spans="1:65" s="13" customFormat="1" ht="11.25">
      <c r="B966" s="209"/>
      <c r="C966" s="210"/>
      <c r="D966" s="204" t="s">
        <v>176</v>
      </c>
      <c r="E966" s="211" t="s">
        <v>1</v>
      </c>
      <c r="F966" s="212" t="s">
        <v>1337</v>
      </c>
      <c r="G966" s="210"/>
      <c r="H966" s="213">
        <v>12.8</v>
      </c>
      <c r="I966" s="214"/>
      <c r="J966" s="210"/>
      <c r="K966" s="210"/>
      <c r="L966" s="215"/>
      <c r="M966" s="216"/>
      <c r="N966" s="217"/>
      <c r="O966" s="217"/>
      <c r="P966" s="217"/>
      <c r="Q966" s="217"/>
      <c r="R966" s="217"/>
      <c r="S966" s="217"/>
      <c r="T966" s="218"/>
      <c r="AT966" s="219" t="s">
        <v>176</v>
      </c>
      <c r="AU966" s="219" t="s">
        <v>84</v>
      </c>
      <c r="AV966" s="13" t="s">
        <v>84</v>
      </c>
      <c r="AW966" s="13" t="s">
        <v>32</v>
      </c>
      <c r="AX966" s="13" t="s">
        <v>82</v>
      </c>
      <c r="AY966" s="219" t="s">
        <v>164</v>
      </c>
    </row>
    <row r="967" spans="1:65" s="2" customFormat="1" ht="14.45" customHeight="1">
      <c r="A967" s="34"/>
      <c r="B967" s="35"/>
      <c r="C967" s="191" t="s">
        <v>1338</v>
      </c>
      <c r="D967" s="191" t="s">
        <v>167</v>
      </c>
      <c r="E967" s="192" t="s">
        <v>1339</v>
      </c>
      <c r="F967" s="193" t="s">
        <v>1340</v>
      </c>
      <c r="G967" s="194" t="s">
        <v>244</v>
      </c>
      <c r="H967" s="195">
        <v>7.3</v>
      </c>
      <c r="I967" s="196"/>
      <c r="J967" s="197">
        <f>ROUND(I967*H967,2)</f>
        <v>0</v>
      </c>
      <c r="K967" s="193" t="s">
        <v>171</v>
      </c>
      <c r="L967" s="39"/>
      <c r="M967" s="198" t="s">
        <v>1</v>
      </c>
      <c r="N967" s="199" t="s">
        <v>42</v>
      </c>
      <c r="O967" s="71"/>
      <c r="P967" s="200">
        <f>O967*H967</f>
        <v>0</v>
      </c>
      <c r="Q967" s="200">
        <v>4.0999999999999999E-4</v>
      </c>
      <c r="R967" s="200">
        <f>Q967*H967</f>
        <v>2.993E-3</v>
      </c>
      <c r="S967" s="200">
        <v>0</v>
      </c>
      <c r="T967" s="201">
        <f>S967*H967</f>
        <v>0</v>
      </c>
      <c r="U967" s="34"/>
      <c r="V967" s="34"/>
      <c r="W967" s="34"/>
      <c r="X967" s="34"/>
      <c r="Y967" s="34"/>
      <c r="Z967" s="34"/>
      <c r="AA967" s="34"/>
      <c r="AB967" s="34"/>
      <c r="AC967" s="34"/>
      <c r="AD967" s="34"/>
      <c r="AE967" s="34"/>
      <c r="AR967" s="202" t="s">
        <v>865</v>
      </c>
      <c r="AT967" s="202" t="s">
        <v>167</v>
      </c>
      <c r="AU967" s="202" t="s">
        <v>84</v>
      </c>
      <c r="AY967" s="17" t="s">
        <v>164</v>
      </c>
      <c r="BE967" s="203">
        <f>IF(N967="základní",J967,0)</f>
        <v>0</v>
      </c>
      <c r="BF967" s="203">
        <f>IF(N967="snížená",J967,0)</f>
        <v>0</v>
      </c>
      <c r="BG967" s="203">
        <f>IF(N967="zákl. přenesená",J967,0)</f>
        <v>0</v>
      </c>
      <c r="BH967" s="203">
        <f>IF(N967="sníž. přenesená",J967,0)</f>
        <v>0</v>
      </c>
      <c r="BI967" s="203">
        <f>IF(N967="nulová",J967,0)</f>
        <v>0</v>
      </c>
      <c r="BJ967" s="17" t="s">
        <v>84</v>
      </c>
      <c r="BK967" s="203">
        <f>ROUND(I967*H967,2)</f>
        <v>0</v>
      </c>
      <c r="BL967" s="17" t="s">
        <v>865</v>
      </c>
      <c r="BM967" s="202" t="s">
        <v>1341</v>
      </c>
    </row>
    <row r="968" spans="1:65" s="2" customFormat="1" ht="11.25">
      <c r="A968" s="34"/>
      <c r="B968" s="35"/>
      <c r="C968" s="36"/>
      <c r="D968" s="204" t="s">
        <v>174</v>
      </c>
      <c r="E968" s="36"/>
      <c r="F968" s="205" t="s">
        <v>1342</v>
      </c>
      <c r="G968" s="36"/>
      <c r="H968" s="36"/>
      <c r="I968" s="206"/>
      <c r="J968" s="36"/>
      <c r="K968" s="36"/>
      <c r="L968" s="39"/>
      <c r="M968" s="207"/>
      <c r="N968" s="208"/>
      <c r="O968" s="71"/>
      <c r="P968" s="71"/>
      <c r="Q968" s="71"/>
      <c r="R968" s="71"/>
      <c r="S968" s="71"/>
      <c r="T968" s="72"/>
      <c r="U968" s="34"/>
      <c r="V968" s="34"/>
      <c r="W968" s="34"/>
      <c r="X968" s="34"/>
      <c r="Y968" s="34"/>
      <c r="Z968" s="34"/>
      <c r="AA968" s="34"/>
      <c r="AB968" s="34"/>
      <c r="AC968" s="34"/>
      <c r="AD968" s="34"/>
      <c r="AE968" s="34"/>
      <c r="AT968" s="17" t="s">
        <v>174</v>
      </c>
      <c r="AU968" s="17" t="s">
        <v>84</v>
      </c>
    </row>
    <row r="969" spans="1:65" s="13" customFormat="1" ht="11.25">
      <c r="B969" s="209"/>
      <c r="C969" s="210"/>
      <c r="D969" s="204" t="s">
        <v>176</v>
      </c>
      <c r="E969" s="211" t="s">
        <v>1</v>
      </c>
      <c r="F969" s="212" t="s">
        <v>1343</v>
      </c>
      <c r="G969" s="210"/>
      <c r="H969" s="213">
        <v>7.3</v>
      </c>
      <c r="I969" s="214"/>
      <c r="J969" s="210"/>
      <c r="K969" s="210"/>
      <c r="L969" s="215"/>
      <c r="M969" s="216"/>
      <c r="N969" s="217"/>
      <c r="O969" s="217"/>
      <c r="P969" s="217"/>
      <c r="Q969" s="217"/>
      <c r="R969" s="217"/>
      <c r="S969" s="217"/>
      <c r="T969" s="218"/>
      <c r="AT969" s="219" t="s">
        <v>176</v>
      </c>
      <c r="AU969" s="219" t="s">
        <v>84</v>
      </c>
      <c r="AV969" s="13" t="s">
        <v>84</v>
      </c>
      <c r="AW969" s="13" t="s">
        <v>32</v>
      </c>
      <c r="AX969" s="13" t="s">
        <v>82</v>
      </c>
      <c r="AY969" s="219" t="s">
        <v>164</v>
      </c>
    </row>
    <row r="970" spans="1:65" s="2" customFormat="1" ht="14.45" customHeight="1">
      <c r="A970" s="34"/>
      <c r="B970" s="35"/>
      <c r="C970" s="191" t="s">
        <v>1344</v>
      </c>
      <c r="D970" s="191" t="s">
        <v>167</v>
      </c>
      <c r="E970" s="192" t="s">
        <v>1345</v>
      </c>
      <c r="F970" s="193" t="s">
        <v>1346</v>
      </c>
      <c r="G970" s="194" t="s">
        <v>244</v>
      </c>
      <c r="H970" s="195">
        <v>10.95</v>
      </c>
      <c r="I970" s="196"/>
      <c r="J970" s="197">
        <f>ROUND(I970*H970,2)</f>
        <v>0</v>
      </c>
      <c r="K970" s="193" t="s">
        <v>171</v>
      </c>
      <c r="L970" s="39"/>
      <c r="M970" s="198" t="s">
        <v>1</v>
      </c>
      <c r="N970" s="199" t="s">
        <v>42</v>
      </c>
      <c r="O970" s="71"/>
      <c r="P970" s="200">
        <f>O970*H970</f>
        <v>0</v>
      </c>
      <c r="Q970" s="200">
        <v>4.8000000000000001E-4</v>
      </c>
      <c r="R970" s="200">
        <f>Q970*H970</f>
        <v>5.2559999999999994E-3</v>
      </c>
      <c r="S970" s="200">
        <v>0</v>
      </c>
      <c r="T970" s="201">
        <f>S970*H970</f>
        <v>0</v>
      </c>
      <c r="U970" s="34"/>
      <c r="V970" s="34"/>
      <c r="W970" s="34"/>
      <c r="X970" s="34"/>
      <c r="Y970" s="34"/>
      <c r="Z970" s="34"/>
      <c r="AA970" s="34"/>
      <c r="AB970" s="34"/>
      <c r="AC970" s="34"/>
      <c r="AD970" s="34"/>
      <c r="AE970" s="34"/>
      <c r="AR970" s="202" t="s">
        <v>865</v>
      </c>
      <c r="AT970" s="202" t="s">
        <v>167</v>
      </c>
      <c r="AU970" s="202" t="s">
        <v>84</v>
      </c>
      <c r="AY970" s="17" t="s">
        <v>164</v>
      </c>
      <c r="BE970" s="203">
        <f>IF(N970="základní",J970,0)</f>
        <v>0</v>
      </c>
      <c r="BF970" s="203">
        <f>IF(N970="snížená",J970,0)</f>
        <v>0</v>
      </c>
      <c r="BG970" s="203">
        <f>IF(N970="zákl. přenesená",J970,0)</f>
        <v>0</v>
      </c>
      <c r="BH970" s="203">
        <f>IF(N970="sníž. přenesená",J970,0)</f>
        <v>0</v>
      </c>
      <c r="BI970" s="203">
        <f>IF(N970="nulová",J970,0)</f>
        <v>0</v>
      </c>
      <c r="BJ970" s="17" t="s">
        <v>84</v>
      </c>
      <c r="BK970" s="203">
        <f>ROUND(I970*H970,2)</f>
        <v>0</v>
      </c>
      <c r="BL970" s="17" t="s">
        <v>865</v>
      </c>
      <c r="BM970" s="202" t="s">
        <v>1347</v>
      </c>
    </row>
    <row r="971" spans="1:65" s="2" customFormat="1" ht="11.25">
      <c r="A971" s="34"/>
      <c r="B971" s="35"/>
      <c r="C971" s="36"/>
      <c r="D971" s="204" t="s">
        <v>174</v>
      </c>
      <c r="E971" s="36"/>
      <c r="F971" s="205" t="s">
        <v>1348</v>
      </c>
      <c r="G971" s="36"/>
      <c r="H971" s="36"/>
      <c r="I971" s="206"/>
      <c r="J971" s="36"/>
      <c r="K971" s="36"/>
      <c r="L971" s="39"/>
      <c r="M971" s="207"/>
      <c r="N971" s="208"/>
      <c r="O971" s="71"/>
      <c r="P971" s="71"/>
      <c r="Q971" s="71"/>
      <c r="R971" s="71"/>
      <c r="S971" s="71"/>
      <c r="T971" s="72"/>
      <c r="U971" s="34"/>
      <c r="V971" s="34"/>
      <c r="W971" s="34"/>
      <c r="X971" s="34"/>
      <c r="Y971" s="34"/>
      <c r="Z971" s="34"/>
      <c r="AA971" s="34"/>
      <c r="AB971" s="34"/>
      <c r="AC971" s="34"/>
      <c r="AD971" s="34"/>
      <c r="AE971" s="34"/>
      <c r="AT971" s="17" t="s">
        <v>174</v>
      </c>
      <c r="AU971" s="17" t="s">
        <v>84</v>
      </c>
    </row>
    <row r="972" spans="1:65" s="13" customFormat="1" ht="11.25">
      <c r="B972" s="209"/>
      <c r="C972" s="210"/>
      <c r="D972" s="204" t="s">
        <v>176</v>
      </c>
      <c r="E972" s="211" t="s">
        <v>1</v>
      </c>
      <c r="F972" s="212" t="s">
        <v>1349</v>
      </c>
      <c r="G972" s="210"/>
      <c r="H972" s="213">
        <v>3</v>
      </c>
      <c r="I972" s="214"/>
      <c r="J972" s="210"/>
      <c r="K972" s="210"/>
      <c r="L972" s="215"/>
      <c r="M972" s="216"/>
      <c r="N972" s="217"/>
      <c r="O972" s="217"/>
      <c r="P972" s="217"/>
      <c r="Q972" s="217"/>
      <c r="R972" s="217"/>
      <c r="S972" s="217"/>
      <c r="T972" s="218"/>
      <c r="AT972" s="219" t="s">
        <v>176</v>
      </c>
      <c r="AU972" s="219" t="s">
        <v>84</v>
      </c>
      <c r="AV972" s="13" t="s">
        <v>84</v>
      </c>
      <c r="AW972" s="13" t="s">
        <v>32</v>
      </c>
      <c r="AX972" s="13" t="s">
        <v>76</v>
      </c>
      <c r="AY972" s="219" t="s">
        <v>164</v>
      </c>
    </row>
    <row r="973" spans="1:65" s="13" customFormat="1" ht="11.25">
      <c r="B973" s="209"/>
      <c r="C973" s="210"/>
      <c r="D973" s="204" t="s">
        <v>176</v>
      </c>
      <c r="E973" s="211" t="s">
        <v>1</v>
      </c>
      <c r="F973" s="212" t="s">
        <v>1350</v>
      </c>
      <c r="G973" s="210"/>
      <c r="H973" s="213">
        <v>7.95</v>
      </c>
      <c r="I973" s="214"/>
      <c r="J973" s="210"/>
      <c r="K973" s="210"/>
      <c r="L973" s="215"/>
      <c r="M973" s="216"/>
      <c r="N973" s="217"/>
      <c r="O973" s="217"/>
      <c r="P973" s="217"/>
      <c r="Q973" s="217"/>
      <c r="R973" s="217"/>
      <c r="S973" s="217"/>
      <c r="T973" s="218"/>
      <c r="AT973" s="219" t="s">
        <v>176</v>
      </c>
      <c r="AU973" s="219" t="s">
        <v>84</v>
      </c>
      <c r="AV973" s="13" t="s">
        <v>84</v>
      </c>
      <c r="AW973" s="13" t="s">
        <v>32</v>
      </c>
      <c r="AX973" s="13" t="s">
        <v>76</v>
      </c>
      <c r="AY973" s="219" t="s">
        <v>164</v>
      </c>
    </row>
    <row r="974" spans="1:65" s="14" customFormat="1" ht="11.25">
      <c r="B974" s="220"/>
      <c r="C974" s="221"/>
      <c r="D974" s="204" t="s">
        <v>176</v>
      </c>
      <c r="E974" s="222" t="s">
        <v>1</v>
      </c>
      <c r="F974" s="223" t="s">
        <v>185</v>
      </c>
      <c r="G974" s="221"/>
      <c r="H974" s="224">
        <v>10.95</v>
      </c>
      <c r="I974" s="225"/>
      <c r="J974" s="221"/>
      <c r="K974" s="221"/>
      <c r="L974" s="226"/>
      <c r="M974" s="227"/>
      <c r="N974" s="228"/>
      <c r="O974" s="228"/>
      <c r="P974" s="228"/>
      <c r="Q974" s="228"/>
      <c r="R974" s="228"/>
      <c r="S974" s="228"/>
      <c r="T974" s="229"/>
      <c r="AT974" s="230" t="s">
        <v>176</v>
      </c>
      <c r="AU974" s="230" t="s">
        <v>84</v>
      </c>
      <c r="AV974" s="14" t="s">
        <v>172</v>
      </c>
      <c r="AW974" s="14" t="s">
        <v>32</v>
      </c>
      <c r="AX974" s="14" t="s">
        <v>82</v>
      </c>
      <c r="AY974" s="230" t="s">
        <v>164</v>
      </c>
    </row>
    <row r="975" spans="1:65" s="2" customFormat="1" ht="14.45" customHeight="1">
      <c r="A975" s="34"/>
      <c r="B975" s="35"/>
      <c r="C975" s="191" t="s">
        <v>1351</v>
      </c>
      <c r="D975" s="191" t="s">
        <v>167</v>
      </c>
      <c r="E975" s="192" t="s">
        <v>1352</v>
      </c>
      <c r="F975" s="193" t="s">
        <v>1353</v>
      </c>
      <c r="G975" s="194" t="s">
        <v>244</v>
      </c>
      <c r="H975" s="195">
        <v>3.6</v>
      </c>
      <c r="I975" s="196"/>
      <c r="J975" s="197">
        <f>ROUND(I975*H975,2)</f>
        <v>0</v>
      </c>
      <c r="K975" s="193" t="s">
        <v>1334</v>
      </c>
      <c r="L975" s="39"/>
      <c r="M975" s="198" t="s">
        <v>1</v>
      </c>
      <c r="N975" s="199" t="s">
        <v>42</v>
      </c>
      <c r="O975" s="71"/>
      <c r="P975" s="200">
        <f>O975*H975</f>
        <v>0</v>
      </c>
      <c r="Q975" s="200">
        <v>1.14E-3</v>
      </c>
      <c r="R975" s="200">
        <f>Q975*H975</f>
        <v>4.104E-3</v>
      </c>
      <c r="S975" s="200">
        <v>0</v>
      </c>
      <c r="T975" s="201">
        <f>S975*H975</f>
        <v>0</v>
      </c>
      <c r="U975" s="34"/>
      <c r="V975" s="34"/>
      <c r="W975" s="34"/>
      <c r="X975" s="34"/>
      <c r="Y975" s="34"/>
      <c r="Z975" s="34"/>
      <c r="AA975" s="34"/>
      <c r="AB975" s="34"/>
      <c r="AC975" s="34"/>
      <c r="AD975" s="34"/>
      <c r="AE975" s="34"/>
      <c r="AR975" s="202" t="s">
        <v>865</v>
      </c>
      <c r="AT975" s="202" t="s">
        <v>167</v>
      </c>
      <c r="AU975" s="202" t="s">
        <v>84</v>
      </c>
      <c r="AY975" s="17" t="s">
        <v>164</v>
      </c>
      <c r="BE975" s="203">
        <f>IF(N975="základní",J975,0)</f>
        <v>0</v>
      </c>
      <c r="BF975" s="203">
        <f>IF(N975="snížená",J975,0)</f>
        <v>0</v>
      </c>
      <c r="BG975" s="203">
        <f>IF(N975="zákl. přenesená",J975,0)</f>
        <v>0</v>
      </c>
      <c r="BH975" s="203">
        <f>IF(N975="sníž. přenesená",J975,0)</f>
        <v>0</v>
      </c>
      <c r="BI975" s="203">
        <f>IF(N975="nulová",J975,0)</f>
        <v>0</v>
      </c>
      <c r="BJ975" s="17" t="s">
        <v>84</v>
      </c>
      <c r="BK975" s="203">
        <f>ROUND(I975*H975,2)</f>
        <v>0</v>
      </c>
      <c r="BL975" s="17" t="s">
        <v>865</v>
      </c>
      <c r="BM975" s="202" t="s">
        <v>1354</v>
      </c>
    </row>
    <row r="976" spans="1:65" s="2" customFormat="1" ht="11.25">
      <c r="A976" s="34"/>
      <c r="B976" s="35"/>
      <c r="C976" s="36"/>
      <c r="D976" s="204" t="s">
        <v>174</v>
      </c>
      <c r="E976" s="36"/>
      <c r="F976" s="205" t="s">
        <v>1355</v>
      </c>
      <c r="G976" s="36"/>
      <c r="H976" s="36"/>
      <c r="I976" s="206"/>
      <c r="J976" s="36"/>
      <c r="K976" s="36"/>
      <c r="L976" s="39"/>
      <c r="M976" s="207"/>
      <c r="N976" s="208"/>
      <c r="O976" s="71"/>
      <c r="P976" s="71"/>
      <c r="Q976" s="71"/>
      <c r="R976" s="71"/>
      <c r="S976" s="71"/>
      <c r="T976" s="72"/>
      <c r="U976" s="34"/>
      <c r="V976" s="34"/>
      <c r="W976" s="34"/>
      <c r="X976" s="34"/>
      <c r="Y976" s="34"/>
      <c r="Z976" s="34"/>
      <c r="AA976" s="34"/>
      <c r="AB976" s="34"/>
      <c r="AC976" s="34"/>
      <c r="AD976" s="34"/>
      <c r="AE976" s="34"/>
      <c r="AT976" s="17" t="s">
        <v>174</v>
      </c>
      <c r="AU976" s="17" t="s">
        <v>84</v>
      </c>
    </row>
    <row r="977" spans="1:65" s="13" customFormat="1" ht="11.25">
      <c r="B977" s="209"/>
      <c r="C977" s="210"/>
      <c r="D977" s="204" t="s">
        <v>176</v>
      </c>
      <c r="E977" s="211" t="s">
        <v>1</v>
      </c>
      <c r="F977" s="212" t="s">
        <v>1356</v>
      </c>
      <c r="G977" s="210"/>
      <c r="H977" s="213">
        <v>1.2</v>
      </c>
      <c r="I977" s="214"/>
      <c r="J977" s="210"/>
      <c r="K977" s="210"/>
      <c r="L977" s="215"/>
      <c r="M977" s="216"/>
      <c r="N977" s="217"/>
      <c r="O977" s="217"/>
      <c r="P977" s="217"/>
      <c r="Q977" s="217"/>
      <c r="R977" s="217"/>
      <c r="S977" s="217"/>
      <c r="T977" s="218"/>
      <c r="AT977" s="219" t="s">
        <v>176</v>
      </c>
      <c r="AU977" s="219" t="s">
        <v>84</v>
      </c>
      <c r="AV977" s="13" t="s">
        <v>84</v>
      </c>
      <c r="AW977" s="13" t="s">
        <v>32</v>
      </c>
      <c r="AX977" s="13" t="s">
        <v>76</v>
      </c>
      <c r="AY977" s="219" t="s">
        <v>164</v>
      </c>
    </row>
    <row r="978" spans="1:65" s="13" customFormat="1" ht="11.25">
      <c r="B978" s="209"/>
      <c r="C978" s="210"/>
      <c r="D978" s="204" t="s">
        <v>176</v>
      </c>
      <c r="E978" s="211" t="s">
        <v>1</v>
      </c>
      <c r="F978" s="212" t="s">
        <v>1357</v>
      </c>
      <c r="G978" s="210"/>
      <c r="H978" s="213">
        <v>2.4</v>
      </c>
      <c r="I978" s="214"/>
      <c r="J978" s="210"/>
      <c r="K978" s="210"/>
      <c r="L978" s="215"/>
      <c r="M978" s="216"/>
      <c r="N978" s="217"/>
      <c r="O978" s="217"/>
      <c r="P978" s="217"/>
      <c r="Q978" s="217"/>
      <c r="R978" s="217"/>
      <c r="S978" s="217"/>
      <c r="T978" s="218"/>
      <c r="AT978" s="219" t="s">
        <v>176</v>
      </c>
      <c r="AU978" s="219" t="s">
        <v>84</v>
      </c>
      <c r="AV978" s="13" t="s">
        <v>84</v>
      </c>
      <c r="AW978" s="13" t="s">
        <v>32</v>
      </c>
      <c r="AX978" s="13" t="s">
        <v>76</v>
      </c>
      <c r="AY978" s="219" t="s">
        <v>164</v>
      </c>
    </row>
    <row r="979" spans="1:65" s="14" customFormat="1" ht="11.25">
      <c r="B979" s="220"/>
      <c r="C979" s="221"/>
      <c r="D979" s="204" t="s">
        <v>176</v>
      </c>
      <c r="E979" s="222" t="s">
        <v>1</v>
      </c>
      <c r="F979" s="223" t="s">
        <v>185</v>
      </c>
      <c r="G979" s="221"/>
      <c r="H979" s="224">
        <v>3.6</v>
      </c>
      <c r="I979" s="225"/>
      <c r="J979" s="221"/>
      <c r="K979" s="221"/>
      <c r="L979" s="226"/>
      <c r="M979" s="227"/>
      <c r="N979" s="228"/>
      <c r="O979" s="228"/>
      <c r="P979" s="228"/>
      <c r="Q979" s="228"/>
      <c r="R979" s="228"/>
      <c r="S979" s="228"/>
      <c r="T979" s="229"/>
      <c r="AT979" s="230" t="s">
        <v>176</v>
      </c>
      <c r="AU979" s="230" t="s">
        <v>84</v>
      </c>
      <c r="AV979" s="14" t="s">
        <v>172</v>
      </c>
      <c r="AW979" s="14" t="s">
        <v>32</v>
      </c>
      <c r="AX979" s="14" t="s">
        <v>82</v>
      </c>
      <c r="AY979" s="230" t="s">
        <v>164</v>
      </c>
    </row>
    <row r="980" spans="1:65" s="2" customFormat="1" ht="14.45" customHeight="1">
      <c r="A980" s="34"/>
      <c r="B980" s="35"/>
      <c r="C980" s="191" t="s">
        <v>1358</v>
      </c>
      <c r="D980" s="191" t="s">
        <v>167</v>
      </c>
      <c r="E980" s="192" t="s">
        <v>1359</v>
      </c>
      <c r="F980" s="193" t="s">
        <v>1360</v>
      </c>
      <c r="G980" s="194" t="s">
        <v>244</v>
      </c>
      <c r="H980" s="195">
        <v>7.8</v>
      </c>
      <c r="I980" s="196"/>
      <c r="J980" s="197">
        <f>ROUND(I980*H980,2)</f>
        <v>0</v>
      </c>
      <c r="K980" s="193" t="s">
        <v>171</v>
      </c>
      <c r="L980" s="39"/>
      <c r="M980" s="198" t="s">
        <v>1</v>
      </c>
      <c r="N980" s="199" t="s">
        <v>42</v>
      </c>
      <c r="O980" s="71"/>
      <c r="P980" s="200">
        <f>O980*H980</f>
        <v>0</v>
      </c>
      <c r="Q980" s="200">
        <v>1.9E-3</v>
      </c>
      <c r="R980" s="200">
        <f>Q980*H980</f>
        <v>1.482E-2</v>
      </c>
      <c r="S980" s="200">
        <v>0</v>
      </c>
      <c r="T980" s="201">
        <f>S980*H980</f>
        <v>0</v>
      </c>
      <c r="U980" s="34"/>
      <c r="V980" s="34"/>
      <c r="W980" s="34"/>
      <c r="X980" s="34"/>
      <c r="Y980" s="34"/>
      <c r="Z980" s="34"/>
      <c r="AA980" s="34"/>
      <c r="AB980" s="34"/>
      <c r="AC980" s="34"/>
      <c r="AD980" s="34"/>
      <c r="AE980" s="34"/>
      <c r="AR980" s="202" t="s">
        <v>865</v>
      </c>
      <c r="AT980" s="202" t="s">
        <v>167</v>
      </c>
      <c r="AU980" s="202" t="s">
        <v>84</v>
      </c>
      <c r="AY980" s="17" t="s">
        <v>164</v>
      </c>
      <c r="BE980" s="203">
        <f>IF(N980="základní",J980,0)</f>
        <v>0</v>
      </c>
      <c r="BF980" s="203">
        <f>IF(N980="snížená",J980,0)</f>
        <v>0</v>
      </c>
      <c r="BG980" s="203">
        <f>IF(N980="zákl. přenesená",J980,0)</f>
        <v>0</v>
      </c>
      <c r="BH980" s="203">
        <f>IF(N980="sníž. přenesená",J980,0)</f>
        <v>0</v>
      </c>
      <c r="BI980" s="203">
        <f>IF(N980="nulová",J980,0)</f>
        <v>0</v>
      </c>
      <c r="BJ980" s="17" t="s">
        <v>84</v>
      </c>
      <c r="BK980" s="203">
        <f>ROUND(I980*H980,2)</f>
        <v>0</v>
      </c>
      <c r="BL980" s="17" t="s">
        <v>865</v>
      </c>
      <c r="BM980" s="202" t="s">
        <v>1361</v>
      </c>
    </row>
    <row r="981" spans="1:65" s="2" customFormat="1" ht="11.25">
      <c r="A981" s="34"/>
      <c r="B981" s="35"/>
      <c r="C981" s="36"/>
      <c r="D981" s="204" t="s">
        <v>174</v>
      </c>
      <c r="E981" s="36"/>
      <c r="F981" s="205" t="s">
        <v>1362</v>
      </c>
      <c r="G981" s="36"/>
      <c r="H981" s="36"/>
      <c r="I981" s="206"/>
      <c r="J981" s="36"/>
      <c r="K981" s="36"/>
      <c r="L981" s="39"/>
      <c r="M981" s="207"/>
      <c r="N981" s="208"/>
      <c r="O981" s="71"/>
      <c r="P981" s="71"/>
      <c r="Q981" s="71"/>
      <c r="R981" s="71"/>
      <c r="S981" s="71"/>
      <c r="T981" s="72"/>
      <c r="U981" s="34"/>
      <c r="V981" s="34"/>
      <c r="W981" s="34"/>
      <c r="X981" s="34"/>
      <c r="Y981" s="34"/>
      <c r="Z981" s="34"/>
      <c r="AA981" s="34"/>
      <c r="AB981" s="34"/>
      <c r="AC981" s="34"/>
      <c r="AD981" s="34"/>
      <c r="AE981" s="34"/>
      <c r="AT981" s="17" t="s">
        <v>174</v>
      </c>
      <c r="AU981" s="17" t="s">
        <v>84</v>
      </c>
    </row>
    <row r="982" spans="1:65" s="13" customFormat="1" ht="11.25">
      <c r="B982" s="209"/>
      <c r="C982" s="210"/>
      <c r="D982" s="204" t="s">
        <v>176</v>
      </c>
      <c r="E982" s="211" t="s">
        <v>1</v>
      </c>
      <c r="F982" s="212" t="s">
        <v>1363</v>
      </c>
      <c r="G982" s="210"/>
      <c r="H982" s="213">
        <v>7.8</v>
      </c>
      <c r="I982" s="214"/>
      <c r="J982" s="210"/>
      <c r="K982" s="210"/>
      <c r="L982" s="215"/>
      <c r="M982" s="216"/>
      <c r="N982" s="217"/>
      <c r="O982" s="217"/>
      <c r="P982" s="217"/>
      <c r="Q982" s="217"/>
      <c r="R982" s="217"/>
      <c r="S982" s="217"/>
      <c r="T982" s="218"/>
      <c r="AT982" s="219" t="s">
        <v>176</v>
      </c>
      <c r="AU982" s="219" t="s">
        <v>84</v>
      </c>
      <c r="AV982" s="13" t="s">
        <v>84</v>
      </c>
      <c r="AW982" s="13" t="s">
        <v>32</v>
      </c>
      <c r="AX982" s="13" t="s">
        <v>82</v>
      </c>
      <c r="AY982" s="219" t="s">
        <v>164</v>
      </c>
    </row>
    <row r="983" spans="1:65" s="2" customFormat="1" ht="14.45" customHeight="1">
      <c r="A983" s="34"/>
      <c r="B983" s="35"/>
      <c r="C983" s="191" t="s">
        <v>1364</v>
      </c>
      <c r="D983" s="191" t="s">
        <v>167</v>
      </c>
      <c r="E983" s="192" t="s">
        <v>1365</v>
      </c>
      <c r="F983" s="193" t="s">
        <v>1366</v>
      </c>
      <c r="G983" s="194" t="s">
        <v>244</v>
      </c>
      <c r="H983" s="195">
        <v>7</v>
      </c>
      <c r="I983" s="196"/>
      <c r="J983" s="197">
        <f>ROUND(I983*H983,2)</f>
        <v>0</v>
      </c>
      <c r="K983" s="193" t="s">
        <v>1334</v>
      </c>
      <c r="L983" s="39"/>
      <c r="M983" s="198" t="s">
        <v>1</v>
      </c>
      <c r="N983" s="199" t="s">
        <v>42</v>
      </c>
      <c r="O983" s="71"/>
      <c r="P983" s="200">
        <f>O983*H983</f>
        <v>0</v>
      </c>
      <c r="Q983" s="200">
        <v>2.1800000000000001E-3</v>
      </c>
      <c r="R983" s="200">
        <f>Q983*H983</f>
        <v>1.5260000000000001E-2</v>
      </c>
      <c r="S983" s="200">
        <v>0</v>
      </c>
      <c r="T983" s="201">
        <f>S983*H983</f>
        <v>0</v>
      </c>
      <c r="U983" s="34"/>
      <c r="V983" s="34"/>
      <c r="W983" s="34"/>
      <c r="X983" s="34"/>
      <c r="Y983" s="34"/>
      <c r="Z983" s="34"/>
      <c r="AA983" s="34"/>
      <c r="AB983" s="34"/>
      <c r="AC983" s="34"/>
      <c r="AD983" s="34"/>
      <c r="AE983" s="34"/>
      <c r="AR983" s="202" t="s">
        <v>865</v>
      </c>
      <c r="AT983" s="202" t="s">
        <v>167</v>
      </c>
      <c r="AU983" s="202" t="s">
        <v>84</v>
      </c>
      <c r="AY983" s="17" t="s">
        <v>164</v>
      </c>
      <c r="BE983" s="203">
        <f>IF(N983="základní",J983,0)</f>
        <v>0</v>
      </c>
      <c r="BF983" s="203">
        <f>IF(N983="snížená",J983,0)</f>
        <v>0</v>
      </c>
      <c r="BG983" s="203">
        <f>IF(N983="zákl. přenesená",J983,0)</f>
        <v>0</v>
      </c>
      <c r="BH983" s="203">
        <f>IF(N983="sníž. přenesená",J983,0)</f>
        <v>0</v>
      </c>
      <c r="BI983" s="203">
        <f>IF(N983="nulová",J983,0)</f>
        <v>0</v>
      </c>
      <c r="BJ983" s="17" t="s">
        <v>84</v>
      </c>
      <c r="BK983" s="203">
        <f>ROUND(I983*H983,2)</f>
        <v>0</v>
      </c>
      <c r="BL983" s="17" t="s">
        <v>865</v>
      </c>
      <c r="BM983" s="202" t="s">
        <v>1367</v>
      </c>
    </row>
    <row r="984" spans="1:65" s="2" customFormat="1" ht="11.25">
      <c r="A984" s="34"/>
      <c r="B984" s="35"/>
      <c r="C984" s="36"/>
      <c r="D984" s="204" t="s">
        <v>174</v>
      </c>
      <c r="E984" s="36"/>
      <c r="F984" s="205" t="s">
        <v>1368</v>
      </c>
      <c r="G984" s="36"/>
      <c r="H984" s="36"/>
      <c r="I984" s="206"/>
      <c r="J984" s="36"/>
      <c r="K984" s="36"/>
      <c r="L984" s="39"/>
      <c r="M984" s="207"/>
      <c r="N984" s="208"/>
      <c r="O984" s="71"/>
      <c r="P984" s="71"/>
      <c r="Q984" s="71"/>
      <c r="R984" s="71"/>
      <c r="S984" s="71"/>
      <c r="T984" s="72"/>
      <c r="U984" s="34"/>
      <c r="V984" s="34"/>
      <c r="W984" s="34"/>
      <c r="X984" s="34"/>
      <c r="Y984" s="34"/>
      <c r="Z984" s="34"/>
      <c r="AA984" s="34"/>
      <c r="AB984" s="34"/>
      <c r="AC984" s="34"/>
      <c r="AD984" s="34"/>
      <c r="AE984" s="34"/>
      <c r="AT984" s="17" t="s">
        <v>174</v>
      </c>
      <c r="AU984" s="17" t="s">
        <v>84</v>
      </c>
    </row>
    <row r="985" spans="1:65" s="13" customFormat="1" ht="11.25">
      <c r="B985" s="209"/>
      <c r="C985" s="210"/>
      <c r="D985" s="204" t="s">
        <v>176</v>
      </c>
      <c r="E985" s="211" t="s">
        <v>1</v>
      </c>
      <c r="F985" s="212" t="s">
        <v>1369</v>
      </c>
      <c r="G985" s="210"/>
      <c r="H985" s="213">
        <v>7</v>
      </c>
      <c r="I985" s="214"/>
      <c r="J985" s="210"/>
      <c r="K985" s="210"/>
      <c r="L985" s="215"/>
      <c r="M985" s="216"/>
      <c r="N985" s="217"/>
      <c r="O985" s="217"/>
      <c r="P985" s="217"/>
      <c r="Q985" s="217"/>
      <c r="R985" s="217"/>
      <c r="S985" s="217"/>
      <c r="T985" s="218"/>
      <c r="AT985" s="219" t="s">
        <v>176</v>
      </c>
      <c r="AU985" s="219" t="s">
        <v>84</v>
      </c>
      <c r="AV985" s="13" t="s">
        <v>84</v>
      </c>
      <c r="AW985" s="13" t="s">
        <v>32</v>
      </c>
      <c r="AX985" s="13" t="s">
        <v>82</v>
      </c>
      <c r="AY985" s="219" t="s">
        <v>164</v>
      </c>
    </row>
    <row r="986" spans="1:65" s="2" customFormat="1" ht="14.45" customHeight="1">
      <c r="A986" s="34"/>
      <c r="B986" s="35"/>
      <c r="C986" s="191" t="s">
        <v>1370</v>
      </c>
      <c r="D986" s="191" t="s">
        <v>167</v>
      </c>
      <c r="E986" s="192" t="s">
        <v>1371</v>
      </c>
      <c r="F986" s="193" t="s">
        <v>1372</v>
      </c>
      <c r="G986" s="194" t="s">
        <v>322</v>
      </c>
      <c r="H986" s="195">
        <v>2</v>
      </c>
      <c r="I986" s="196"/>
      <c r="J986" s="197">
        <f>ROUND(I986*H986,2)</f>
        <v>0</v>
      </c>
      <c r="K986" s="193" t="s">
        <v>171</v>
      </c>
      <c r="L986" s="39"/>
      <c r="M986" s="198" t="s">
        <v>1</v>
      </c>
      <c r="N986" s="199" t="s">
        <v>42</v>
      </c>
      <c r="O986" s="71"/>
      <c r="P986" s="200">
        <f>O986*H986</f>
        <v>0</v>
      </c>
      <c r="Q986" s="200">
        <v>0</v>
      </c>
      <c r="R986" s="200">
        <f>Q986*H986</f>
        <v>0</v>
      </c>
      <c r="S986" s="200">
        <v>0</v>
      </c>
      <c r="T986" s="201">
        <f>S986*H986</f>
        <v>0</v>
      </c>
      <c r="U986" s="34"/>
      <c r="V986" s="34"/>
      <c r="W986" s="34"/>
      <c r="X986" s="34"/>
      <c r="Y986" s="34"/>
      <c r="Z986" s="34"/>
      <c r="AA986" s="34"/>
      <c r="AB986" s="34"/>
      <c r="AC986" s="34"/>
      <c r="AD986" s="34"/>
      <c r="AE986" s="34"/>
      <c r="AR986" s="202" t="s">
        <v>865</v>
      </c>
      <c r="AT986" s="202" t="s">
        <v>167</v>
      </c>
      <c r="AU986" s="202" t="s">
        <v>84</v>
      </c>
      <c r="AY986" s="17" t="s">
        <v>164</v>
      </c>
      <c r="BE986" s="203">
        <f>IF(N986="základní",J986,0)</f>
        <v>0</v>
      </c>
      <c r="BF986" s="203">
        <f>IF(N986="snížená",J986,0)</f>
        <v>0</v>
      </c>
      <c r="BG986" s="203">
        <f>IF(N986="zákl. přenesená",J986,0)</f>
        <v>0</v>
      </c>
      <c r="BH986" s="203">
        <f>IF(N986="sníž. přenesená",J986,0)</f>
        <v>0</v>
      </c>
      <c r="BI986" s="203">
        <f>IF(N986="nulová",J986,0)</f>
        <v>0</v>
      </c>
      <c r="BJ986" s="17" t="s">
        <v>84</v>
      </c>
      <c r="BK986" s="203">
        <f>ROUND(I986*H986,2)</f>
        <v>0</v>
      </c>
      <c r="BL986" s="17" t="s">
        <v>865</v>
      </c>
      <c r="BM986" s="202" t="s">
        <v>1373</v>
      </c>
    </row>
    <row r="987" spans="1:65" s="2" customFormat="1" ht="19.5">
      <c r="A987" s="34"/>
      <c r="B987" s="35"/>
      <c r="C987" s="36"/>
      <c r="D987" s="204" t="s">
        <v>174</v>
      </c>
      <c r="E987" s="36"/>
      <c r="F987" s="205" t="s">
        <v>1374</v>
      </c>
      <c r="G987" s="36"/>
      <c r="H987" s="36"/>
      <c r="I987" s="206"/>
      <c r="J987" s="36"/>
      <c r="K987" s="36"/>
      <c r="L987" s="39"/>
      <c r="M987" s="207"/>
      <c r="N987" s="208"/>
      <c r="O987" s="71"/>
      <c r="P987" s="71"/>
      <c r="Q987" s="71"/>
      <c r="R987" s="71"/>
      <c r="S987" s="71"/>
      <c r="T987" s="72"/>
      <c r="U987" s="34"/>
      <c r="V987" s="34"/>
      <c r="W987" s="34"/>
      <c r="X987" s="34"/>
      <c r="Y987" s="34"/>
      <c r="Z987" s="34"/>
      <c r="AA987" s="34"/>
      <c r="AB987" s="34"/>
      <c r="AC987" s="34"/>
      <c r="AD987" s="34"/>
      <c r="AE987" s="34"/>
      <c r="AT987" s="17" t="s">
        <v>174</v>
      </c>
      <c r="AU987" s="17" t="s">
        <v>84</v>
      </c>
    </row>
    <row r="988" spans="1:65" s="13" customFormat="1" ht="11.25">
      <c r="B988" s="209"/>
      <c r="C988" s="210"/>
      <c r="D988" s="204" t="s">
        <v>176</v>
      </c>
      <c r="E988" s="211" t="s">
        <v>1</v>
      </c>
      <c r="F988" s="212" t="s">
        <v>1375</v>
      </c>
      <c r="G988" s="210"/>
      <c r="H988" s="213">
        <v>2</v>
      </c>
      <c r="I988" s="214"/>
      <c r="J988" s="210"/>
      <c r="K988" s="210"/>
      <c r="L988" s="215"/>
      <c r="M988" s="216"/>
      <c r="N988" s="217"/>
      <c r="O988" s="217"/>
      <c r="P988" s="217"/>
      <c r="Q988" s="217"/>
      <c r="R988" s="217"/>
      <c r="S988" s="217"/>
      <c r="T988" s="218"/>
      <c r="AT988" s="219" t="s">
        <v>176</v>
      </c>
      <c r="AU988" s="219" t="s">
        <v>84</v>
      </c>
      <c r="AV988" s="13" t="s">
        <v>84</v>
      </c>
      <c r="AW988" s="13" t="s">
        <v>32</v>
      </c>
      <c r="AX988" s="13" t="s">
        <v>82</v>
      </c>
      <c r="AY988" s="219" t="s">
        <v>164</v>
      </c>
    </row>
    <row r="989" spans="1:65" s="2" customFormat="1" ht="14.45" customHeight="1">
      <c r="A989" s="34"/>
      <c r="B989" s="35"/>
      <c r="C989" s="191" t="s">
        <v>1376</v>
      </c>
      <c r="D989" s="191" t="s">
        <v>167</v>
      </c>
      <c r="E989" s="192" t="s">
        <v>1377</v>
      </c>
      <c r="F989" s="193" t="s">
        <v>1378</v>
      </c>
      <c r="G989" s="194" t="s">
        <v>322</v>
      </c>
      <c r="H989" s="195">
        <v>8</v>
      </c>
      <c r="I989" s="196"/>
      <c r="J989" s="197">
        <f>ROUND(I989*H989,2)</f>
        <v>0</v>
      </c>
      <c r="K989" s="193" t="s">
        <v>171</v>
      </c>
      <c r="L989" s="39"/>
      <c r="M989" s="198" t="s">
        <v>1</v>
      </c>
      <c r="N989" s="199" t="s">
        <v>42</v>
      </c>
      <c r="O989" s="71"/>
      <c r="P989" s="200">
        <f>O989*H989</f>
        <v>0</v>
      </c>
      <c r="Q989" s="200">
        <v>0</v>
      </c>
      <c r="R989" s="200">
        <f>Q989*H989</f>
        <v>0</v>
      </c>
      <c r="S989" s="200">
        <v>0</v>
      </c>
      <c r="T989" s="201">
        <f>S989*H989</f>
        <v>0</v>
      </c>
      <c r="U989" s="34"/>
      <c r="V989" s="34"/>
      <c r="W989" s="34"/>
      <c r="X989" s="34"/>
      <c r="Y989" s="34"/>
      <c r="Z989" s="34"/>
      <c r="AA989" s="34"/>
      <c r="AB989" s="34"/>
      <c r="AC989" s="34"/>
      <c r="AD989" s="34"/>
      <c r="AE989" s="34"/>
      <c r="AR989" s="202" t="s">
        <v>865</v>
      </c>
      <c r="AT989" s="202" t="s">
        <v>167</v>
      </c>
      <c r="AU989" s="202" t="s">
        <v>84</v>
      </c>
      <c r="AY989" s="17" t="s">
        <v>164</v>
      </c>
      <c r="BE989" s="203">
        <f>IF(N989="základní",J989,0)</f>
        <v>0</v>
      </c>
      <c r="BF989" s="203">
        <f>IF(N989="snížená",J989,0)</f>
        <v>0</v>
      </c>
      <c r="BG989" s="203">
        <f>IF(N989="zákl. přenesená",J989,0)</f>
        <v>0</v>
      </c>
      <c r="BH989" s="203">
        <f>IF(N989="sníž. přenesená",J989,0)</f>
        <v>0</v>
      </c>
      <c r="BI989" s="203">
        <f>IF(N989="nulová",J989,0)</f>
        <v>0</v>
      </c>
      <c r="BJ989" s="17" t="s">
        <v>84</v>
      </c>
      <c r="BK989" s="203">
        <f>ROUND(I989*H989,2)</f>
        <v>0</v>
      </c>
      <c r="BL989" s="17" t="s">
        <v>865</v>
      </c>
      <c r="BM989" s="202" t="s">
        <v>1379</v>
      </c>
    </row>
    <row r="990" spans="1:65" s="2" customFormat="1" ht="19.5">
      <c r="A990" s="34"/>
      <c r="B990" s="35"/>
      <c r="C990" s="36"/>
      <c r="D990" s="204" t="s">
        <v>174</v>
      </c>
      <c r="E990" s="36"/>
      <c r="F990" s="205" t="s">
        <v>1380</v>
      </c>
      <c r="G990" s="36"/>
      <c r="H990" s="36"/>
      <c r="I990" s="206"/>
      <c r="J990" s="36"/>
      <c r="K990" s="36"/>
      <c r="L990" s="39"/>
      <c r="M990" s="207"/>
      <c r="N990" s="208"/>
      <c r="O990" s="71"/>
      <c r="P990" s="71"/>
      <c r="Q990" s="71"/>
      <c r="R990" s="71"/>
      <c r="S990" s="71"/>
      <c r="T990" s="72"/>
      <c r="U990" s="34"/>
      <c r="V990" s="34"/>
      <c r="W990" s="34"/>
      <c r="X990" s="34"/>
      <c r="Y990" s="34"/>
      <c r="Z990" s="34"/>
      <c r="AA990" s="34"/>
      <c r="AB990" s="34"/>
      <c r="AC990" s="34"/>
      <c r="AD990" s="34"/>
      <c r="AE990" s="34"/>
      <c r="AT990" s="17" t="s">
        <v>174</v>
      </c>
      <c r="AU990" s="17" t="s">
        <v>84</v>
      </c>
    </row>
    <row r="991" spans="1:65" s="13" customFormat="1" ht="11.25">
      <c r="B991" s="209"/>
      <c r="C991" s="210"/>
      <c r="D991" s="204" t="s">
        <v>176</v>
      </c>
      <c r="E991" s="211" t="s">
        <v>1</v>
      </c>
      <c r="F991" s="212" t="s">
        <v>1381</v>
      </c>
      <c r="G991" s="210"/>
      <c r="H991" s="213">
        <v>3</v>
      </c>
      <c r="I991" s="214"/>
      <c r="J991" s="210"/>
      <c r="K991" s="210"/>
      <c r="L991" s="215"/>
      <c r="M991" s="216"/>
      <c r="N991" s="217"/>
      <c r="O991" s="217"/>
      <c r="P991" s="217"/>
      <c r="Q991" s="217"/>
      <c r="R991" s="217"/>
      <c r="S991" s="217"/>
      <c r="T991" s="218"/>
      <c r="AT991" s="219" t="s">
        <v>176</v>
      </c>
      <c r="AU991" s="219" t="s">
        <v>84</v>
      </c>
      <c r="AV991" s="13" t="s">
        <v>84</v>
      </c>
      <c r="AW991" s="13" t="s">
        <v>32</v>
      </c>
      <c r="AX991" s="13" t="s">
        <v>76</v>
      </c>
      <c r="AY991" s="219" t="s">
        <v>164</v>
      </c>
    </row>
    <row r="992" spans="1:65" s="13" customFormat="1" ht="11.25">
      <c r="B992" s="209"/>
      <c r="C992" s="210"/>
      <c r="D992" s="204" t="s">
        <v>176</v>
      </c>
      <c r="E992" s="211" t="s">
        <v>1</v>
      </c>
      <c r="F992" s="212" t="s">
        <v>1382</v>
      </c>
      <c r="G992" s="210"/>
      <c r="H992" s="213">
        <v>5</v>
      </c>
      <c r="I992" s="214"/>
      <c r="J992" s="210"/>
      <c r="K992" s="210"/>
      <c r="L992" s="215"/>
      <c r="M992" s="216"/>
      <c r="N992" s="217"/>
      <c r="O992" s="217"/>
      <c r="P992" s="217"/>
      <c r="Q992" s="217"/>
      <c r="R992" s="217"/>
      <c r="S992" s="217"/>
      <c r="T992" s="218"/>
      <c r="AT992" s="219" t="s">
        <v>176</v>
      </c>
      <c r="AU992" s="219" t="s">
        <v>84</v>
      </c>
      <c r="AV992" s="13" t="s">
        <v>84</v>
      </c>
      <c r="AW992" s="13" t="s">
        <v>32</v>
      </c>
      <c r="AX992" s="13" t="s">
        <v>76</v>
      </c>
      <c r="AY992" s="219" t="s">
        <v>164</v>
      </c>
    </row>
    <row r="993" spans="1:65" s="14" customFormat="1" ht="11.25">
      <c r="B993" s="220"/>
      <c r="C993" s="221"/>
      <c r="D993" s="204" t="s">
        <v>176</v>
      </c>
      <c r="E993" s="222" t="s">
        <v>1</v>
      </c>
      <c r="F993" s="223" t="s">
        <v>185</v>
      </c>
      <c r="G993" s="221"/>
      <c r="H993" s="224">
        <v>8</v>
      </c>
      <c r="I993" s="225"/>
      <c r="J993" s="221"/>
      <c r="K993" s="221"/>
      <c r="L993" s="226"/>
      <c r="M993" s="227"/>
      <c r="N993" s="228"/>
      <c r="O993" s="228"/>
      <c r="P993" s="228"/>
      <c r="Q993" s="228"/>
      <c r="R993" s="228"/>
      <c r="S993" s="228"/>
      <c r="T993" s="229"/>
      <c r="AT993" s="230" t="s">
        <v>176</v>
      </c>
      <c r="AU993" s="230" t="s">
        <v>84</v>
      </c>
      <c r="AV993" s="14" t="s">
        <v>172</v>
      </c>
      <c r="AW993" s="14" t="s">
        <v>32</v>
      </c>
      <c r="AX993" s="14" t="s">
        <v>82</v>
      </c>
      <c r="AY993" s="230" t="s">
        <v>164</v>
      </c>
    </row>
    <row r="994" spans="1:65" s="2" customFormat="1" ht="24.2" customHeight="1">
      <c r="A994" s="34"/>
      <c r="B994" s="35"/>
      <c r="C994" s="191" t="s">
        <v>1383</v>
      </c>
      <c r="D994" s="191" t="s">
        <v>167</v>
      </c>
      <c r="E994" s="192" t="s">
        <v>1384</v>
      </c>
      <c r="F994" s="193" t="s">
        <v>1385</v>
      </c>
      <c r="G994" s="194" t="s">
        <v>322</v>
      </c>
      <c r="H994" s="195">
        <v>1</v>
      </c>
      <c r="I994" s="196"/>
      <c r="J994" s="197">
        <f>ROUND(I994*H994,2)</f>
        <v>0</v>
      </c>
      <c r="K994" s="193" t="s">
        <v>171</v>
      </c>
      <c r="L994" s="39"/>
      <c r="M994" s="198" t="s">
        <v>1</v>
      </c>
      <c r="N994" s="199" t="s">
        <v>42</v>
      </c>
      <c r="O994" s="71"/>
      <c r="P994" s="200">
        <f>O994*H994</f>
        <v>0</v>
      </c>
      <c r="Q994" s="200">
        <v>1.1199999999999999E-3</v>
      </c>
      <c r="R994" s="200">
        <f>Q994*H994</f>
        <v>1.1199999999999999E-3</v>
      </c>
      <c r="S994" s="200">
        <v>0</v>
      </c>
      <c r="T994" s="201">
        <f>S994*H994</f>
        <v>0</v>
      </c>
      <c r="U994" s="34"/>
      <c r="V994" s="34"/>
      <c r="W994" s="34"/>
      <c r="X994" s="34"/>
      <c r="Y994" s="34"/>
      <c r="Z994" s="34"/>
      <c r="AA994" s="34"/>
      <c r="AB994" s="34"/>
      <c r="AC994" s="34"/>
      <c r="AD994" s="34"/>
      <c r="AE994" s="34"/>
      <c r="AR994" s="202" t="s">
        <v>865</v>
      </c>
      <c r="AT994" s="202" t="s">
        <v>167</v>
      </c>
      <c r="AU994" s="202" t="s">
        <v>84</v>
      </c>
      <c r="AY994" s="17" t="s">
        <v>164</v>
      </c>
      <c r="BE994" s="203">
        <f>IF(N994="základní",J994,0)</f>
        <v>0</v>
      </c>
      <c r="BF994" s="203">
        <f>IF(N994="snížená",J994,0)</f>
        <v>0</v>
      </c>
      <c r="BG994" s="203">
        <f>IF(N994="zákl. přenesená",J994,0)</f>
        <v>0</v>
      </c>
      <c r="BH994" s="203">
        <f>IF(N994="sníž. přenesená",J994,0)</f>
        <v>0</v>
      </c>
      <c r="BI994" s="203">
        <f>IF(N994="nulová",J994,0)</f>
        <v>0</v>
      </c>
      <c r="BJ994" s="17" t="s">
        <v>84</v>
      </c>
      <c r="BK994" s="203">
        <f>ROUND(I994*H994,2)</f>
        <v>0</v>
      </c>
      <c r="BL994" s="17" t="s">
        <v>865</v>
      </c>
      <c r="BM994" s="202" t="s">
        <v>1386</v>
      </c>
    </row>
    <row r="995" spans="1:65" s="2" customFormat="1" ht="19.5">
      <c r="A995" s="34"/>
      <c r="B995" s="35"/>
      <c r="C995" s="36"/>
      <c r="D995" s="204" t="s">
        <v>174</v>
      </c>
      <c r="E995" s="36"/>
      <c r="F995" s="205" t="s">
        <v>1387</v>
      </c>
      <c r="G995" s="36"/>
      <c r="H995" s="36"/>
      <c r="I995" s="206"/>
      <c r="J995" s="36"/>
      <c r="K995" s="36"/>
      <c r="L995" s="39"/>
      <c r="M995" s="207"/>
      <c r="N995" s="208"/>
      <c r="O995" s="71"/>
      <c r="P995" s="71"/>
      <c r="Q995" s="71"/>
      <c r="R995" s="71"/>
      <c r="S995" s="71"/>
      <c r="T995" s="72"/>
      <c r="U995" s="34"/>
      <c r="V995" s="34"/>
      <c r="W995" s="34"/>
      <c r="X995" s="34"/>
      <c r="Y995" s="34"/>
      <c r="Z995" s="34"/>
      <c r="AA995" s="34"/>
      <c r="AB995" s="34"/>
      <c r="AC995" s="34"/>
      <c r="AD995" s="34"/>
      <c r="AE995" s="34"/>
      <c r="AT995" s="17" t="s">
        <v>174</v>
      </c>
      <c r="AU995" s="17" t="s">
        <v>84</v>
      </c>
    </row>
    <row r="996" spans="1:65" s="13" customFormat="1" ht="11.25">
      <c r="B996" s="209"/>
      <c r="C996" s="210"/>
      <c r="D996" s="204" t="s">
        <v>176</v>
      </c>
      <c r="E996" s="211" t="s">
        <v>1</v>
      </c>
      <c r="F996" s="212" t="s">
        <v>1388</v>
      </c>
      <c r="G996" s="210"/>
      <c r="H996" s="213">
        <v>1</v>
      </c>
      <c r="I996" s="214"/>
      <c r="J996" s="210"/>
      <c r="K996" s="210"/>
      <c r="L996" s="215"/>
      <c r="M996" s="216"/>
      <c r="N996" s="217"/>
      <c r="O996" s="217"/>
      <c r="P996" s="217"/>
      <c r="Q996" s="217"/>
      <c r="R996" s="217"/>
      <c r="S996" s="217"/>
      <c r="T996" s="218"/>
      <c r="AT996" s="219" t="s">
        <v>176</v>
      </c>
      <c r="AU996" s="219" t="s">
        <v>84</v>
      </c>
      <c r="AV996" s="13" t="s">
        <v>84</v>
      </c>
      <c r="AW996" s="13" t="s">
        <v>32</v>
      </c>
      <c r="AX996" s="13" t="s">
        <v>82</v>
      </c>
      <c r="AY996" s="219" t="s">
        <v>164</v>
      </c>
    </row>
    <row r="997" spans="1:65" s="2" customFormat="1" ht="24.2" customHeight="1">
      <c r="A997" s="34"/>
      <c r="B997" s="35"/>
      <c r="C997" s="191" t="s">
        <v>1389</v>
      </c>
      <c r="D997" s="191" t="s">
        <v>167</v>
      </c>
      <c r="E997" s="192" t="s">
        <v>1390</v>
      </c>
      <c r="F997" s="193" t="s">
        <v>1391</v>
      </c>
      <c r="G997" s="194" t="s">
        <v>322</v>
      </c>
      <c r="H997" s="195">
        <v>3</v>
      </c>
      <c r="I997" s="196"/>
      <c r="J997" s="197">
        <f>ROUND(I997*H997,2)</f>
        <v>0</v>
      </c>
      <c r="K997" s="193" t="s">
        <v>171</v>
      </c>
      <c r="L997" s="39"/>
      <c r="M997" s="198" t="s">
        <v>1</v>
      </c>
      <c r="N997" s="199" t="s">
        <v>42</v>
      </c>
      <c r="O997" s="71"/>
      <c r="P997" s="200">
        <f>O997*H997</f>
        <v>0</v>
      </c>
      <c r="Q997" s="200">
        <v>3.8999999999999998E-3</v>
      </c>
      <c r="R997" s="200">
        <f>Q997*H997</f>
        <v>1.1699999999999999E-2</v>
      </c>
      <c r="S997" s="200">
        <v>0</v>
      </c>
      <c r="T997" s="201">
        <f>S997*H997</f>
        <v>0</v>
      </c>
      <c r="U997" s="34"/>
      <c r="V997" s="34"/>
      <c r="W997" s="34"/>
      <c r="X997" s="34"/>
      <c r="Y997" s="34"/>
      <c r="Z997" s="34"/>
      <c r="AA997" s="34"/>
      <c r="AB997" s="34"/>
      <c r="AC997" s="34"/>
      <c r="AD997" s="34"/>
      <c r="AE997" s="34"/>
      <c r="AR997" s="202" t="s">
        <v>865</v>
      </c>
      <c r="AT997" s="202" t="s">
        <v>167</v>
      </c>
      <c r="AU997" s="202" t="s">
        <v>84</v>
      </c>
      <c r="AY997" s="17" t="s">
        <v>164</v>
      </c>
      <c r="BE997" s="203">
        <f>IF(N997="základní",J997,0)</f>
        <v>0</v>
      </c>
      <c r="BF997" s="203">
        <f>IF(N997="snížená",J997,0)</f>
        <v>0</v>
      </c>
      <c r="BG997" s="203">
        <f>IF(N997="zákl. přenesená",J997,0)</f>
        <v>0</v>
      </c>
      <c r="BH997" s="203">
        <f>IF(N997="sníž. přenesená",J997,0)</f>
        <v>0</v>
      </c>
      <c r="BI997" s="203">
        <f>IF(N997="nulová",J997,0)</f>
        <v>0</v>
      </c>
      <c r="BJ997" s="17" t="s">
        <v>84</v>
      </c>
      <c r="BK997" s="203">
        <f>ROUND(I997*H997,2)</f>
        <v>0</v>
      </c>
      <c r="BL997" s="17" t="s">
        <v>865</v>
      </c>
      <c r="BM997" s="202" t="s">
        <v>1392</v>
      </c>
    </row>
    <row r="998" spans="1:65" s="2" customFormat="1" ht="19.5">
      <c r="A998" s="34"/>
      <c r="B998" s="35"/>
      <c r="C998" s="36"/>
      <c r="D998" s="204" t="s">
        <v>174</v>
      </c>
      <c r="E998" s="36"/>
      <c r="F998" s="205" t="s">
        <v>1393</v>
      </c>
      <c r="G998" s="36"/>
      <c r="H998" s="36"/>
      <c r="I998" s="206"/>
      <c r="J998" s="36"/>
      <c r="K998" s="36"/>
      <c r="L998" s="39"/>
      <c r="M998" s="207"/>
      <c r="N998" s="208"/>
      <c r="O998" s="71"/>
      <c r="P998" s="71"/>
      <c r="Q998" s="71"/>
      <c r="R998" s="71"/>
      <c r="S998" s="71"/>
      <c r="T998" s="72"/>
      <c r="U998" s="34"/>
      <c r="V998" s="34"/>
      <c r="W998" s="34"/>
      <c r="X998" s="34"/>
      <c r="Y998" s="34"/>
      <c r="Z998" s="34"/>
      <c r="AA998" s="34"/>
      <c r="AB998" s="34"/>
      <c r="AC998" s="34"/>
      <c r="AD998" s="34"/>
      <c r="AE998" s="34"/>
      <c r="AT998" s="17" t="s">
        <v>174</v>
      </c>
      <c r="AU998" s="17" t="s">
        <v>84</v>
      </c>
    </row>
    <row r="999" spans="1:65" s="13" customFormat="1" ht="11.25">
      <c r="B999" s="209"/>
      <c r="C999" s="210"/>
      <c r="D999" s="204" t="s">
        <v>176</v>
      </c>
      <c r="E999" s="211" t="s">
        <v>1</v>
      </c>
      <c r="F999" s="212" t="s">
        <v>1394</v>
      </c>
      <c r="G999" s="210"/>
      <c r="H999" s="213">
        <v>1</v>
      </c>
      <c r="I999" s="214"/>
      <c r="J999" s="210"/>
      <c r="K999" s="210"/>
      <c r="L999" s="215"/>
      <c r="M999" s="216"/>
      <c r="N999" s="217"/>
      <c r="O999" s="217"/>
      <c r="P999" s="217"/>
      <c r="Q999" s="217"/>
      <c r="R999" s="217"/>
      <c r="S999" s="217"/>
      <c r="T999" s="218"/>
      <c r="AT999" s="219" t="s">
        <v>176</v>
      </c>
      <c r="AU999" s="219" t="s">
        <v>84</v>
      </c>
      <c r="AV999" s="13" t="s">
        <v>84</v>
      </c>
      <c r="AW999" s="13" t="s">
        <v>32</v>
      </c>
      <c r="AX999" s="13" t="s">
        <v>76</v>
      </c>
      <c r="AY999" s="219" t="s">
        <v>164</v>
      </c>
    </row>
    <row r="1000" spans="1:65" s="13" customFormat="1" ht="11.25">
      <c r="B1000" s="209"/>
      <c r="C1000" s="210"/>
      <c r="D1000" s="204" t="s">
        <v>176</v>
      </c>
      <c r="E1000" s="211" t="s">
        <v>1</v>
      </c>
      <c r="F1000" s="212" t="s">
        <v>1395</v>
      </c>
      <c r="G1000" s="210"/>
      <c r="H1000" s="213">
        <v>2</v>
      </c>
      <c r="I1000" s="214"/>
      <c r="J1000" s="210"/>
      <c r="K1000" s="210"/>
      <c r="L1000" s="215"/>
      <c r="M1000" s="216"/>
      <c r="N1000" s="217"/>
      <c r="O1000" s="217"/>
      <c r="P1000" s="217"/>
      <c r="Q1000" s="217"/>
      <c r="R1000" s="217"/>
      <c r="S1000" s="217"/>
      <c r="T1000" s="218"/>
      <c r="AT1000" s="219" t="s">
        <v>176</v>
      </c>
      <c r="AU1000" s="219" t="s">
        <v>84</v>
      </c>
      <c r="AV1000" s="13" t="s">
        <v>84</v>
      </c>
      <c r="AW1000" s="13" t="s">
        <v>32</v>
      </c>
      <c r="AX1000" s="13" t="s">
        <v>76</v>
      </c>
      <c r="AY1000" s="219" t="s">
        <v>164</v>
      </c>
    </row>
    <row r="1001" spans="1:65" s="14" customFormat="1" ht="11.25">
      <c r="B1001" s="220"/>
      <c r="C1001" s="221"/>
      <c r="D1001" s="204" t="s">
        <v>176</v>
      </c>
      <c r="E1001" s="222" t="s">
        <v>1</v>
      </c>
      <c r="F1001" s="223" t="s">
        <v>185</v>
      </c>
      <c r="G1001" s="221"/>
      <c r="H1001" s="224">
        <v>3</v>
      </c>
      <c r="I1001" s="225"/>
      <c r="J1001" s="221"/>
      <c r="K1001" s="221"/>
      <c r="L1001" s="226"/>
      <c r="M1001" s="227"/>
      <c r="N1001" s="228"/>
      <c r="O1001" s="228"/>
      <c r="P1001" s="228"/>
      <c r="Q1001" s="228"/>
      <c r="R1001" s="228"/>
      <c r="S1001" s="228"/>
      <c r="T1001" s="229"/>
      <c r="AT1001" s="230" t="s">
        <v>176</v>
      </c>
      <c r="AU1001" s="230" t="s">
        <v>84</v>
      </c>
      <c r="AV1001" s="14" t="s">
        <v>172</v>
      </c>
      <c r="AW1001" s="14" t="s">
        <v>32</v>
      </c>
      <c r="AX1001" s="14" t="s">
        <v>82</v>
      </c>
      <c r="AY1001" s="230" t="s">
        <v>164</v>
      </c>
    </row>
    <row r="1002" spans="1:65" s="2" customFormat="1" ht="24.2" customHeight="1">
      <c r="A1002" s="34"/>
      <c r="B1002" s="35"/>
      <c r="C1002" s="191" t="s">
        <v>1396</v>
      </c>
      <c r="D1002" s="191" t="s">
        <v>167</v>
      </c>
      <c r="E1002" s="192" t="s">
        <v>1397</v>
      </c>
      <c r="F1002" s="193" t="s">
        <v>1398</v>
      </c>
      <c r="G1002" s="194" t="s">
        <v>322</v>
      </c>
      <c r="H1002" s="195">
        <v>3</v>
      </c>
      <c r="I1002" s="196"/>
      <c r="J1002" s="197">
        <f>ROUND(I1002*H1002,2)</f>
        <v>0</v>
      </c>
      <c r="K1002" s="193" t="s">
        <v>171</v>
      </c>
      <c r="L1002" s="39"/>
      <c r="M1002" s="198" t="s">
        <v>1</v>
      </c>
      <c r="N1002" s="199" t="s">
        <v>42</v>
      </c>
      <c r="O1002" s="71"/>
      <c r="P1002" s="200">
        <f>O1002*H1002</f>
        <v>0</v>
      </c>
      <c r="Q1002" s="200">
        <v>3.4000000000000002E-4</v>
      </c>
      <c r="R1002" s="200">
        <f>Q1002*H1002</f>
        <v>1.0200000000000001E-3</v>
      </c>
      <c r="S1002" s="200">
        <v>0</v>
      </c>
      <c r="T1002" s="201">
        <f>S1002*H1002</f>
        <v>0</v>
      </c>
      <c r="U1002" s="34"/>
      <c r="V1002" s="34"/>
      <c r="W1002" s="34"/>
      <c r="X1002" s="34"/>
      <c r="Y1002" s="34"/>
      <c r="Z1002" s="34"/>
      <c r="AA1002" s="34"/>
      <c r="AB1002" s="34"/>
      <c r="AC1002" s="34"/>
      <c r="AD1002" s="34"/>
      <c r="AE1002" s="34"/>
      <c r="AR1002" s="202" t="s">
        <v>865</v>
      </c>
      <c r="AT1002" s="202" t="s">
        <v>167</v>
      </c>
      <c r="AU1002" s="202" t="s">
        <v>84</v>
      </c>
      <c r="AY1002" s="17" t="s">
        <v>164</v>
      </c>
      <c r="BE1002" s="203">
        <f>IF(N1002="základní",J1002,0)</f>
        <v>0</v>
      </c>
      <c r="BF1002" s="203">
        <f>IF(N1002="snížená",J1002,0)</f>
        <v>0</v>
      </c>
      <c r="BG1002" s="203">
        <f>IF(N1002="zákl. přenesená",J1002,0)</f>
        <v>0</v>
      </c>
      <c r="BH1002" s="203">
        <f>IF(N1002="sníž. přenesená",J1002,0)</f>
        <v>0</v>
      </c>
      <c r="BI1002" s="203">
        <f>IF(N1002="nulová",J1002,0)</f>
        <v>0</v>
      </c>
      <c r="BJ1002" s="17" t="s">
        <v>84</v>
      </c>
      <c r="BK1002" s="203">
        <f>ROUND(I1002*H1002,2)</f>
        <v>0</v>
      </c>
      <c r="BL1002" s="17" t="s">
        <v>865</v>
      </c>
      <c r="BM1002" s="202" t="s">
        <v>1399</v>
      </c>
    </row>
    <row r="1003" spans="1:65" s="2" customFormat="1" ht="19.5">
      <c r="A1003" s="34"/>
      <c r="B1003" s="35"/>
      <c r="C1003" s="36"/>
      <c r="D1003" s="204" t="s">
        <v>174</v>
      </c>
      <c r="E1003" s="36"/>
      <c r="F1003" s="205" t="s">
        <v>1400</v>
      </c>
      <c r="G1003" s="36"/>
      <c r="H1003" s="36"/>
      <c r="I1003" s="206"/>
      <c r="J1003" s="36"/>
      <c r="K1003" s="36"/>
      <c r="L1003" s="39"/>
      <c r="M1003" s="207"/>
      <c r="N1003" s="208"/>
      <c r="O1003" s="71"/>
      <c r="P1003" s="71"/>
      <c r="Q1003" s="71"/>
      <c r="R1003" s="71"/>
      <c r="S1003" s="71"/>
      <c r="T1003" s="72"/>
      <c r="U1003" s="34"/>
      <c r="V1003" s="34"/>
      <c r="W1003" s="34"/>
      <c r="X1003" s="34"/>
      <c r="Y1003" s="34"/>
      <c r="Z1003" s="34"/>
      <c r="AA1003" s="34"/>
      <c r="AB1003" s="34"/>
      <c r="AC1003" s="34"/>
      <c r="AD1003" s="34"/>
      <c r="AE1003" s="34"/>
      <c r="AT1003" s="17" t="s">
        <v>174</v>
      </c>
      <c r="AU1003" s="17" t="s">
        <v>84</v>
      </c>
    </row>
    <row r="1004" spans="1:65" s="13" customFormat="1" ht="11.25">
      <c r="B1004" s="209"/>
      <c r="C1004" s="210"/>
      <c r="D1004" s="204" t="s">
        <v>176</v>
      </c>
      <c r="E1004" s="211" t="s">
        <v>1</v>
      </c>
      <c r="F1004" s="212" t="s">
        <v>1394</v>
      </c>
      <c r="G1004" s="210"/>
      <c r="H1004" s="213">
        <v>1</v>
      </c>
      <c r="I1004" s="214"/>
      <c r="J1004" s="210"/>
      <c r="K1004" s="210"/>
      <c r="L1004" s="215"/>
      <c r="M1004" s="216"/>
      <c r="N1004" s="217"/>
      <c r="O1004" s="217"/>
      <c r="P1004" s="217"/>
      <c r="Q1004" s="217"/>
      <c r="R1004" s="217"/>
      <c r="S1004" s="217"/>
      <c r="T1004" s="218"/>
      <c r="AT1004" s="219" t="s">
        <v>176</v>
      </c>
      <c r="AU1004" s="219" t="s">
        <v>84</v>
      </c>
      <c r="AV1004" s="13" t="s">
        <v>84</v>
      </c>
      <c r="AW1004" s="13" t="s">
        <v>32</v>
      </c>
      <c r="AX1004" s="13" t="s">
        <v>76</v>
      </c>
      <c r="AY1004" s="219" t="s">
        <v>164</v>
      </c>
    </row>
    <row r="1005" spans="1:65" s="13" customFormat="1" ht="11.25">
      <c r="B1005" s="209"/>
      <c r="C1005" s="210"/>
      <c r="D1005" s="204" t="s">
        <v>176</v>
      </c>
      <c r="E1005" s="211" t="s">
        <v>1</v>
      </c>
      <c r="F1005" s="212" t="s">
        <v>1395</v>
      </c>
      <c r="G1005" s="210"/>
      <c r="H1005" s="213">
        <v>2</v>
      </c>
      <c r="I1005" s="214"/>
      <c r="J1005" s="210"/>
      <c r="K1005" s="210"/>
      <c r="L1005" s="215"/>
      <c r="M1005" s="216"/>
      <c r="N1005" s="217"/>
      <c r="O1005" s="217"/>
      <c r="P1005" s="217"/>
      <c r="Q1005" s="217"/>
      <c r="R1005" s="217"/>
      <c r="S1005" s="217"/>
      <c r="T1005" s="218"/>
      <c r="AT1005" s="219" t="s">
        <v>176</v>
      </c>
      <c r="AU1005" s="219" t="s">
        <v>84</v>
      </c>
      <c r="AV1005" s="13" t="s">
        <v>84</v>
      </c>
      <c r="AW1005" s="13" t="s">
        <v>32</v>
      </c>
      <c r="AX1005" s="13" t="s">
        <v>76</v>
      </c>
      <c r="AY1005" s="219" t="s">
        <v>164</v>
      </c>
    </row>
    <row r="1006" spans="1:65" s="14" customFormat="1" ht="11.25">
      <c r="B1006" s="220"/>
      <c r="C1006" s="221"/>
      <c r="D1006" s="204" t="s">
        <v>176</v>
      </c>
      <c r="E1006" s="222" t="s">
        <v>1</v>
      </c>
      <c r="F1006" s="223" t="s">
        <v>185</v>
      </c>
      <c r="G1006" s="221"/>
      <c r="H1006" s="224">
        <v>3</v>
      </c>
      <c r="I1006" s="225"/>
      <c r="J1006" s="221"/>
      <c r="K1006" s="221"/>
      <c r="L1006" s="226"/>
      <c r="M1006" s="227"/>
      <c r="N1006" s="228"/>
      <c r="O1006" s="228"/>
      <c r="P1006" s="228"/>
      <c r="Q1006" s="228"/>
      <c r="R1006" s="228"/>
      <c r="S1006" s="228"/>
      <c r="T1006" s="229"/>
      <c r="AT1006" s="230" t="s">
        <v>176</v>
      </c>
      <c r="AU1006" s="230" t="s">
        <v>84</v>
      </c>
      <c r="AV1006" s="14" t="s">
        <v>172</v>
      </c>
      <c r="AW1006" s="14" t="s">
        <v>32</v>
      </c>
      <c r="AX1006" s="14" t="s">
        <v>82</v>
      </c>
      <c r="AY1006" s="230" t="s">
        <v>164</v>
      </c>
    </row>
    <row r="1007" spans="1:65" s="2" customFormat="1" ht="24.2" customHeight="1">
      <c r="A1007" s="34"/>
      <c r="B1007" s="35"/>
      <c r="C1007" s="191" t="s">
        <v>1401</v>
      </c>
      <c r="D1007" s="191" t="s">
        <v>167</v>
      </c>
      <c r="E1007" s="192" t="s">
        <v>1402</v>
      </c>
      <c r="F1007" s="193" t="s">
        <v>1403</v>
      </c>
      <c r="G1007" s="194" t="s">
        <v>322</v>
      </c>
      <c r="H1007" s="195">
        <v>1</v>
      </c>
      <c r="I1007" s="196"/>
      <c r="J1007" s="197">
        <f>ROUND(I1007*H1007,2)</f>
        <v>0</v>
      </c>
      <c r="K1007" s="193" t="s">
        <v>171</v>
      </c>
      <c r="L1007" s="39"/>
      <c r="M1007" s="198" t="s">
        <v>1</v>
      </c>
      <c r="N1007" s="199" t="s">
        <v>42</v>
      </c>
      <c r="O1007" s="71"/>
      <c r="P1007" s="200">
        <f>O1007*H1007</f>
        <v>0</v>
      </c>
      <c r="Q1007" s="200">
        <v>1.5E-3</v>
      </c>
      <c r="R1007" s="200">
        <f>Q1007*H1007</f>
        <v>1.5E-3</v>
      </c>
      <c r="S1007" s="200">
        <v>0</v>
      </c>
      <c r="T1007" s="201">
        <f>S1007*H1007</f>
        <v>0</v>
      </c>
      <c r="U1007" s="34"/>
      <c r="V1007" s="34"/>
      <c r="W1007" s="34"/>
      <c r="X1007" s="34"/>
      <c r="Y1007" s="34"/>
      <c r="Z1007" s="34"/>
      <c r="AA1007" s="34"/>
      <c r="AB1007" s="34"/>
      <c r="AC1007" s="34"/>
      <c r="AD1007" s="34"/>
      <c r="AE1007" s="34"/>
      <c r="AR1007" s="202" t="s">
        <v>865</v>
      </c>
      <c r="AT1007" s="202" t="s">
        <v>167</v>
      </c>
      <c r="AU1007" s="202" t="s">
        <v>84</v>
      </c>
      <c r="AY1007" s="17" t="s">
        <v>164</v>
      </c>
      <c r="BE1007" s="203">
        <f>IF(N1007="základní",J1007,0)</f>
        <v>0</v>
      </c>
      <c r="BF1007" s="203">
        <f>IF(N1007="snížená",J1007,0)</f>
        <v>0</v>
      </c>
      <c r="BG1007" s="203">
        <f>IF(N1007="zákl. přenesená",J1007,0)</f>
        <v>0</v>
      </c>
      <c r="BH1007" s="203">
        <f>IF(N1007="sníž. přenesená",J1007,0)</f>
        <v>0</v>
      </c>
      <c r="BI1007" s="203">
        <f>IF(N1007="nulová",J1007,0)</f>
        <v>0</v>
      </c>
      <c r="BJ1007" s="17" t="s">
        <v>84</v>
      </c>
      <c r="BK1007" s="203">
        <f>ROUND(I1007*H1007,2)</f>
        <v>0</v>
      </c>
      <c r="BL1007" s="17" t="s">
        <v>865</v>
      </c>
      <c r="BM1007" s="202" t="s">
        <v>1404</v>
      </c>
    </row>
    <row r="1008" spans="1:65" s="2" customFormat="1" ht="11.25">
      <c r="A1008" s="34"/>
      <c r="B1008" s="35"/>
      <c r="C1008" s="36"/>
      <c r="D1008" s="204" t="s">
        <v>174</v>
      </c>
      <c r="E1008" s="36"/>
      <c r="F1008" s="205" t="s">
        <v>1405</v>
      </c>
      <c r="G1008" s="36"/>
      <c r="H1008" s="36"/>
      <c r="I1008" s="206"/>
      <c r="J1008" s="36"/>
      <c r="K1008" s="36"/>
      <c r="L1008" s="39"/>
      <c r="M1008" s="207"/>
      <c r="N1008" s="208"/>
      <c r="O1008" s="71"/>
      <c r="P1008" s="71"/>
      <c r="Q1008" s="71"/>
      <c r="R1008" s="71"/>
      <c r="S1008" s="71"/>
      <c r="T1008" s="72"/>
      <c r="U1008" s="34"/>
      <c r="V1008" s="34"/>
      <c r="W1008" s="34"/>
      <c r="X1008" s="34"/>
      <c r="Y1008" s="34"/>
      <c r="Z1008" s="34"/>
      <c r="AA1008" s="34"/>
      <c r="AB1008" s="34"/>
      <c r="AC1008" s="34"/>
      <c r="AD1008" s="34"/>
      <c r="AE1008" s="34"/>
      <c r="AT1008" s="17" t="s">
        <v>174</v>
      </c>
      <c r="AU1008" s="17" t="s">
        <v>84</v>
      </c>
    </row>
    <row r="1009" spans="1:65" s="13" customFormat="1" ht="11.25">
      <c r="B1009" s="209"/>
      <c r="C1009" s="210"/>
      <c r="D1009" s="204" t="s">
        <v>176</v>
      </c>
      <c r="E1009" s="211" t="s">
        <v>1</v>
      </c>
      <c r="F1009" s="212" t="s">
        <v>1406</v>
      </c>
      <c r="G1009" s="210"/>
      <c r="H1009" s="213">
        <v>1</v>
      </c>
      <c r="I1009" s="214"/>
      <c r="J1009" s="210"/>
      <c r="K1009" s="210"/>
      <c r="L1009" s="215"/>
      <c r="M1009" s="216"/>
      <c r="N1009" s="217"/>
      <c r="O1009" s="217"/>
      <c r="P1009" s="217"/>
      <c r="Q1009" s="217"/>
      <c r="R1009" s="217"/>
      <c r="S1009" s="217"/>
      <c r="T1009" s="218"/>
      <c r="AT1009" s="219" t="s">
        <v>176</v>
      </c>
      <c r="AU1009" s="219" t="s">
        <v>84</v>
      </c>
      <c r="AV1009" s="13" t="s">
        <v>84</v>
      </c>
      <c r="AW1009" s="13" t="s">
        <v>32</v>
      </c>
      <c r="AX1009" s="13" t="s">
        <v>82</v>
      </c>
      <c r="AY1009" s="219" t="s">
        <v>164</v>
      </c>
    </row>
    <row r="1010" spans="1:65" s="2" customFormat="1" ht="14.45" customHeight="1">
      <c r="A1010" s="34"/>
      <c r="B1010" s="35"/>
      <c r="C1010" s="191" t="s">
        <v>1407</v>
      </c>
      <c r="D1010" s="191" t="s">
        <v>167</v>
      </c>
      <c r="E1010" s="192" t="s">
        <v>1408</v>
      </c>
      <c r="F1010" s="193" t="s">
        <v>1409</v>
      </c>
      <c r="G1010" s="194" t="s">
        <v>322</v>
      </c>
      <c r="H1010" s="195">
        <v>4</v>
      </c>
      <c r="I1010" s="196"/>
      <c r="J1010" s="197">
        <f>ROUND(I1010*H1010,2)</f>
        <v>0</v>
      </c>
      <c r="K1010" s="193" t="s">
        <v>171</v>
      </c>
      <c r="L1010" s="39"/>
      <c r="M1010" s="198" t="s">
        <v>1</v>
      </c>
      <c r="N1010" s="199" t="s">
        <v>42</v>
      </c>
      <c r="O1010" s="71"/>
      <c r="P1010" s="200">
        <f>O1010*H1010</f>
        <v>0</v>
      </c>
      <c r="Q1010" s="200">
        <v>2.9E-4</v>
      </c>
      <c r="R1010" s="200">
        <f>Q1010*H1010</f>
        <v>1.16E-3</v>
      </c>
      <c r="S1010" s="200">
        <v>0</v>
      </c>
      <c r="T1010" s="201">
        <f>S1010*H1010</f>
        <v>0</v>
      </c>
      <c r="U1010" s="34"/>
      <c r="V1010" s="34"/>
      <c r="W1010" s="34"/>
      <c r="X1010" s="34"/>
      <c r="Y1010" s="34"/>
      <c r="Z1010" s="34"/>
      <c r="AA1010" s="34"/>
      <c r="AB1010" s="34"/>
      <c r="AC1010" s="34"/>
      <c r="AD1010" s="34"/>
      <c r="AE1010" s="34"/>
      <c r="AR1010" s="202" t="s">
        <v>865</v>
      </c>
      <c r="AT1010" s="202" t="s">
        <v>167</v>
      </c>
      <c r="AU1010" s="202" t="s">
        <v>84</v>
      </c>
      <c r="AY1010" s="17" t="s">
        <v>164</v>
      </c>
      <c r="BE1010" s="203">
        <f>IF(N1010="základní",J1010,0)</f>
        <v>0</v>
      </c>
      <c r="BF1010" s="203">
        <f>IF(N1010="snížená",J1010,0)</f>
        <v>0</v>
      </c>
      <c r="BG1010" s="203">
        <f>IF(N1010="zákl. přenesená",J1010,0)</f>
        <v>0</v>
      </c>
      <c r="BH1010" s="203">
        <f>IF(N1010="sníž. přenesená",J1010,0)</f>
        <v>0</v>
      </c>
      <c r="BI1010" s="203">
        <f>IF(N1010="nulová",J1010,0)</f>
        <v>0</v>
      </c>
      <c r="BJ1010" s="17" t="s">
        <v>84</v>
      </c>
      <c r="BK1010" s="203">
        <f>ROUND(I1010*H1010,2)</f>
        <v>0</v>
      </c>
      <c r="BL1010" s="17" t="s">
        <v>865</v>
      </c>
      <c r="BM1010" s="202" t="s">
        <v>1410</v>
      </c>
    </row>
    <row r="1011" spans="1:65" s="2" customFormat="1" ht="11.25">
      <c r="A1011" s="34"/>
      <c r="B1011" s="35"/>
      <c r="C1011" s="36"/>
      <c r="D1011" s="204" t="s">
        <v>174</v>
      </c>
      <c r="E1011" s="36"/>
      <c r="F1011" s="205" t="s">
        <v>1411</v>
      </c>
      <c r="G1011" s="36"/>
      <c r="H1011" s="36"/>
      <c r="I1011" s="206"/>
      <c r="J1011" s="36"/>
      <c r="K1011" s="36"/>
      <c r="L1011" s="39"/>
      <c r="M1011" s="207"/>
      <c r="N1011" s="208"/>
      <c r="O1011" s="71"/>
      <c r="P1011" s="71"/>
      <c r="Q1011" s="71"/>
      <c r="R1011" s="71"/>
      <c r="S1011" s="71"/>
      <c r="T1011" s="72"/>
      <c r="U1011" s="34"/>
      <c r="V1011" s="34"/>
      <c r="W1011" s="34"/>
      <c r="X1011" s="34"/>
      <c r="Y1011" s="34"/>
      <c r="Z1011" s="34"/>
      <c r="AA1011" s="34"/>
      <c r="AB1011" s="34"/>
      <c r="AC1011" s="34"/>
      <c r="AD1011" s="34"/>
      <c r="AE1011" s="34"/>
      <c r="AT1011" s="17" t="s">
        <v>174</v>
      </c>
      <c r="AU1011" s="17" t="s">
        <v>84</v>
      </c>
    </row>
    <row r="1012" spans="1:65" s="13" customFormat="1" ht="22.5">
      <c r="B1012" s="209"/>
      <c r="C1012" s="210"/>
      <c r="D1012" s="204" t="s">
        <v>176</v>
      </c>
      <c r="E1012" s="211" t="s">
        <v>1</v>
      </c>
      <c r="F1012" s="212" t="s">
        <v>1412</v>
      </c>
      <c r="G1012" s="210"/>
      <c r="H1012" s="213">
        <v>4</v>
      </c>
      <c r="I1012" s="214"/>
      <c r="J1012" s="210"/>
      <c r="K1012" s="210"/>
      <c r="L1012" s="215"/>
      <c r="M1012" s="216"/>
      <c r="N1012" s="217"/>
      <c r="O1012" s="217"/>
      <c r="P1012" s="217"/>
      <c r="Q1012" s="217"/>
      <c r="R1012" s="217"/>
      <c r="S1012" s="217"/>
      <c r="T1012" s="218"/>
      <c r="AT1012" s="219" t="s">
        <v>176</v>
      </c>
      <c r="AU1012" s="219" t="s">
        <v>84</v>
      </c>
      <c r="AV1012" s="13" t="s">
        <v>84</v>
      </c>
      <c r="AW1012" s="13" t="s">
        <v>32</v>
      </c>
      <c r="AX1012" s="13" t="s">
        <v>82</v>
      </c>
      <c r="AY1012" s="219" t="s">
        <v>164</v>
      </c>
    </row>
    <row r="1013" spans="1:65" s="2" customFormat="1" ht="14.45" customHeight="1">
      <c r="A1013" s="34"/>
      <c r="B1013" s="35"/>
      <c r="C1013" s="191" t="s">
        <v>1413</v>
      </c>
      <c r="D1013" s="191" t="s">
        <v>167</v>
      </c>
      <c r="E1013" s="192" t="s">
        <v>1414</v>
      </c>
      <c r="F1013" s="193" t="s">
        <v>1415</v>
      </c>
      <c r="G1013" s="194" t="s">
        <v>244</v>
      </c>
      <c r="H1013" s="195">
        <v>59.7</v>
      </c>
      <c r="I1013" s="196"/>
      <c r="J1013" s="197">
        <f>ROUND(I1013*H1013,2)</f>
        <v>0</v>
      </c>
      <c r="K1013" s="193" t="s">
        <v>171</v>
      </c>
      <c r="L1013" s="39"/>
      <c r="M1013" s="198" t="s">
        <v>1</v>
      </c>
      <c r="N1013" s="199" t="s">
        <v>42</v>
      </c>
      <c r="O1013" s="71"/>
      <c r="P1013" s="200">
        <f>O1013*H1013</f>
        <v>0</v>
      </c>
      <c r="Q1013" s="200">
        <v>0</v>
      </c>
      <c r="R1013" s="200">
        <f>Q1013*H1013</f>
        <v>0</v>
      </c>
      <c r="S1013" s="200">
        <v>0</v>
      </c>
      <c r="T1013" s="201">
        <f>S1013*H1013</f>
        <v>0</v>
      </c>
      <c r="U1013" s="34"/>
      <c r="V1013" s="34"/>
      <c r="W1013" s="34"/>
      <c r="X1013" s="34"/>
      <c r="Y1013" s="34"/>
      <c r="Z1013" s="34"/>
      <c r="AA1013" s="34"/>
      <c r="AB1013" s="34"/>
      <c r="AC1013" s="34"/>
      <c r="AD1013" s="34"/>
      <c r="AE1013" s="34"/>
      <c r="AR1013" s="202" t="s">
        <v>865</v>
      </c>
      <c r="AT1013" s="202" t="s">
        <v>167</v>
      </c>
      <c r="AU1013" s="202" t="s">
        <v>84</v>
      </c>
      <c r="AY1013" s="17" t="s">
        <v>164</v>
      </c>
      <c r="BE1013" s="203">
        <f>IF(N1013="základní",J1013,0)</f>
        <v>0</v>
      </c>
      <c r="BF1013" s="203">
        <f>IF(N1013="snížená",J1013,0)</f>
        <v>0</v>
      </c>
      <c r="BG1013" s="203">
        <f>IF(N1013="zákl. přenesená",J1013,0)</f>
        <v>0</v>
      </c>
      <c r="BH1013" s="203">
        <f>IF(N1013="sníž. přenesená",J1013,0)</f>
        <v>0</v>
      </c>
      <c r="BI1013" s="203">
        <f>IF(N1013="nulová",J1013,0)</f>
        <v>0</v>
      </c>
      <c r="BJ1013" s="17" t="s">
        <v>84</v>
      </c>
      <c r="BK1013" s="203">
        <f>ROUND(I1013*H1013,2)</f>
        <v>0</v>
      </c>
      <c r="BL1013" s="17" t="s">
        <v>865</v>
      </c>
      <c r="BM1013" s="202" t="s">
        <v>1416</v>
      </c>
    </row>
    <row r="1014" spans="1:65" s="2" customFormat="1" ht="11.25">
      <c r="A1014" s="34"/>
      <c r="B1014" s="35"/>
      <c r="C1014" s="36"/>
      <c r="D1014" s="204" t="s">
        <v>174</v>
      </c>
      <c r="E1014" s="36"/>
      <c r="F1014" s="205" t="s">
        <v>1417</v>
      </c>
      <c r="G1014" s="36"/>
      <c r="H1014" s="36"/>
      <c r="I1014" s="206"/>
      <c r="J1014" s="36"/>
      <c r="K1014" s="36"/>
      <c r="L1014" s="39"/>
      <c r="M1014" s="207"/>
      <c r="N1014" s="208"/>
      <c r="O1014" s="71"/>
      <c r="P1014" s="71"/>
      <c r="Q1014" s="71"/>
      <c r="R1014" s="71"/>
      <c r="S1014" s="71"/>
      <c r="T1014" s="72"/>
      <c r="U1014" s="34"/>
      <c r="V1014" s="34"/>
      <c r="W1014" s="34"/>
      <c r="X1014" s="34"/>
      <c r="Y1014" s="34"/>
      <c r="Z1014" s="34"/>
      <c r="AA1014" s="34"/>
      <c r="AB1014" s="34"/>
      <c r="AC1014" s="34"/>
      <c r="AD1014" s="34"/>
      <c r="AE1014" s="34"/>
      <c r="AT1014" s="17" t="s">
        <v>174</v>
      </c>
      <c r="AU1014" s="17" t="s">
        <v>84</v>
      </c>
    </row>
    <row r="1015" spans="1:65" s="13" customFormat="1" ht="11.25">
      <c r="B1015" s="209"/>
      <c r="C1015" s="210"/>
      <c r="D1015" s="204" t="s">
        <v>176</v>
      </c>
      <c r="E1015" s="211" t="s">
        <v>1</v>
      </c>
      <c r="F1015" s="212" t="s">
        <v>1418</v>
      </c>
      <c r="G1015" s="210"/>
      <c r="H1015" s="213">
        <v>59.7</v>
      </c>
      <c r="I1015" s="214"/>
      <c r="J1015" s="210"/>
      <c r="K1015" s="210"/>
      <c r="L1015" s="215"/>
      <c r="M1015" s="216"/>
      <c r="N1015" s="217"/>
      <c r="O1015" s="217"/>
      <c r="P1015" s="217"/>
      <c r="Q1015" s="217"/>
      <c r="R1015" s="217"/>
      <c r="S1015" s="217"/>
      <c r="T1015" s="218"/>
      <c r="AT1015" s="219" t="s">
        <v>176</v>
      </c>
      <c r="AU1015" s="219" t="s">
        <v>84</v>
      </c>
      <c r="AV1015" s="13" t="s">
        <v>84</v>
      </c>
      <c r="AW1015" s="13" t="s">
        <v>32</v>
      </c>
      <c r="AX1015" s="13" t="s">
        <v>82</v>
      </c>
      <c r="AY1015" s="219" t="s">
        <v>164</v>
      </c>
    </row>
    <row r="1016" spans="1:65" s="2" customFormat="1" ht="14.45" customHeight="1">
      <c r="A1016" s="34"/>
      <c r="B1016" s="35"/>
      <c r="C1016" s="191" t="s">
        <v>1419</v>
      </c>
      <c r="D1016" s="191" t="s">
        <v>167</v>
      </c>
      <c r="E1016" s="192" t="s">
        <v>1420</v>
      </c>
      <c r="F1016" s="193" t="s">
        <v>1421</v>
      </c>
      <c r="G1016" s="194" t="s">
        <v>244</v>
      </c>
      <c r="H1016" s="195">
        <v>19.5</v>
      </c>
      <c r="I1016" s="196"/>
      <c r="J1016" s="197">
        <f>ROUND(I1016*H1016,2)</f>
        <v>0</v>
      </c>
      <c r="K1016" s="193" t="s">
        <v>171</v>
      </c>
      <c r="L1016" s="39"/>
      <c r="M1016" s="198" t="s">
        <v>1</v>
      </c>
      <c r="N1016" s="199" t="s">
        <v>42</v>
      </c>
      <c r="O1016" s="71"/>
      <c r="P1016" s="200">
        <f>O1016*H1016</f>
        <v>0</v>
      </c>
      <c r="Q1016" s="200">
        <v>0</v>
      </c>
      <c r="R1016" s="200">
        <f>Q1016*H1016</f>
        <v>0</v>
      </c>
      <c r="S1016" s="200">
        <v>0</v>
      </c>
      <c r="T1016" s="201">
        <f>S1016*H1016</f>
        <v>0</v>
      </c>
      <c r="U1016" s="34"/>
      <c r="V1016" s="34"/>
      <c r="W1016" s="34"/>
      <c r="X1016" s="34"/>
      <c r="Y1016" s="34"/>
      <c r="Z1016" s="34"/>
      <c r="AA1016" s="34"/>
      <c r="AB1016" s="34"/>
      <c r="AC1016" s="34"/>
      <c r="AD1016" s="34"/>
      <c r="AE1016" s="34"/>
      <c r="AR1016" s="202" t="s">
        <v>865</v>
      </c>
      <c r="AT1016" s="202" t="s">
        <v>167</v>
      </c>
      <c r="AU1016" s="202" t="s">
        <v>84</v>
      </c>
      <c r="AY1016" s="17" t="s">
        <v>164</v>
      </c>
      <c r="BE1016" s="203">
        <f>IF(N1016="základní",J1016,0)</f>
        <v>0</v>
      </c>
      <c r="BF1016" s="203">
        <f>IF(N1016="snížená",J1016,0)</f>
        <v>0</v>
      </c>
      <c r="BG1016" s="203">
        <f>IF(N1016="zákl. přenesená",J1016,0)</f>
        <v>0</v>
      </c>
      <c r="BH1016" s="203">
        <f>IF(N1016="sníž. přenesená",J1016,0)</f>
        <v>0</v>
      </c>
      <c r="BI1016" s="203">
        <f>IF(N1016="nulová",J1016,0)</f>
        <v>0</v>
      </c>
      <c r="BJ1016" s="17" t="s">
        <v>84</v>
      </c>
      <c r="BK1016" s="203">
        <f>ROUND(I1016*H1016,2)</f>
        <v>0</v>
      </c>
      <c r="BL1016" s="17" t="s">
        <v>865</v>
      </c>
      <c r="BM1016" s="202" t="s">
        <v>1422</v>
      </c>
    </row>
    <row r="1017" spans="1:65" s="2" customFormat="1" ht="19.5">
      <c r="A1017" s="34"/>
      <c r="B1017" s="35"/>
      <c r="C1017" s="36"/>
      <c r="D1017" s="204" t="s">
        <v>174</v>
      </c>
      <c r="E1017" s="36"/>
      <c r="F1017" s="205" t="s">
        <v>1423</v>
      </c>
      <c r="G1017" s="36"/>
      <c r="H1017" s="36"/>
      <c r="I1017" s="206"/>
      <c r="J1017" s="36"/>
      <c r="K1017" s="36"/>
      <c r="L1017" s="39"/>
      <c r="M1017" s="207"/>
      <c r="N1017" s="208"/>
      <c r="O1017" s="71"/>
      <c r="P1017" s="71"/>
      <c r="Q1017" s="71"/>
      <c r="R1017" s="71"/>
      <c r="S1017" s="71"/>
      <c r="T1017" s="72"/>
      <c r="U1017" s="34"/>
      <c r="V1017" s="34"/>
      <c r="W1017" s="34"/>
      <c r="X1017" s="34"/>
      <c r="Y1017" s="34"/>
      <c r="Z1017" s="34"/>
      <c r="AA1017" s="34"/>
      <c r="AB1017" s="34"/>
      <c r="AC1017" s="34"/>
      <c r="AD1017" s="34"/>
      <c r="AE1017" s="34"/>
      <c r="AT1017" s="17" t="s">
        <v>174</v>
      </c>
      <c r="AU1017" s="17" t="s">
        <v>84</v>
      </c>
    </row>
    <row r="1018" spans="1:65" s="13" customFormat="1" ht="11.25">
      <c r="B1018" s="209"/>
      <c r="C1018" s="210"/>
      <c r="D1018" s="204" t="s">
        <v>176</v>
      </c>
      <c r="E1018" s="211" t="s">
        <v>1</v>
      </c>
      <c r="F1018" s="212" t="s">
        <v>1424</v>
      </c>
      <c r="G1018" s="210"/>
      <c r="H1018" s="213">
        <v>19.5</v>
      </c>
      <c r="I1018" s="214"/>
      <c r="J1018" s="210"/>
      <c r="K1018" s="210"/>
      <c r="L1018" s="215"/>
      <c r="M1018" s="216"/>
      <c r="N1018" s="217"/>
      <c r="O1018" s="217"/>
      <c r="P1018" s="217"/>
      <c r="Q1018" s="217"/>
      <c r="R1018" s="217"/>
      <c r="S1018" s="217"/>
      <c r="T1018" s="218"/>
      <c r="AT1018" s="219" t="s">
        <v>176</v>
      </c>
      <c r="AU1018" s="219" t="s">
        <v>84</v>
      </c>
      <c r="AV1018" s="13" t="s">
        <v>84</v>
      </c>
      <c r="AW1018" s="13" t="s">
        <v>32</v>
      </c>
      <c r="AX1018" s="13" t="s">
        <v>82</v>
      </c>
      <c r="AY1018" s="219" t="s">
        <v>164</v>
      </c>
    </row>
    <row r="1019" spans="1:65" s="2" customFormat="1" ht="24.2" customHeight="1">
      <c r="A1019" s="34"/>
      <c r="B1019" s="35"/>
      <c r="C1019" s="191" t="s">
        <v>1425</v>
      </c>
      <c r="D1019" s="191" t="s">
        <v>167</v>
      </c>
      <c r="E1019" s="192" t="s">
        <v>1426</v>
      </c>
      <c r="F1019" s="193" t="s">
        <v>1427</v>
      </c>
      <c r="G1019" s="194" t="s">
        <v>207</v>
      </c>
      <c r="H1019" s="195">
        <v>0.35</v>
      </c>
      <c r="I1019" s="196"/>
      <c r="J1019" s="197">
        <f>ROUND(I1019*H1019,2)</f>
        <v>0</v>
      </c>
      <c r="K1019" s="193" t="s">
        <v>171</v>
      </c>
      <c r="L1019" s="39"/>
      <c r="M1019" s="198" t="s">
        <v>1</v>
      </c>
      <c r="N1019" s="199" t="s">
        <v>42</v>
      </c>
      <c r="O1019" s="71"/>
      <c r="P1019" s="200">
        <f>O1019*H1019</f>
        <v>0</v>
      </c>
      <c r="Q1019" s="200">
        <v>0</v>
      </c>
      <c r="R1019" s="200">
        <f>Q1019*H1019</f>
        <v>0</v>
      </c>
      <c r="S1019" s="200">
        <v>0</v>
      </c>
      <c r="T1019" s="201">
        <f>S1019*H1019</f>
        <v>0</v>
      </c>
      <c r="U1019" s="34"/>
      <c r="V1019" s="34"/>
      <c r="W1019" s="34"/>
      <c r="X1019" s="34"/>
      <c r="Y1019" s="34"/>
      <c r="Z1019" s="34"/>
      <c r="AA1019" s="34"/>
      <c r="AB1019" s="34"/>
      <c r="AC1019" s="34"/>
      <c r="AD1019" s="34"/>
      <c r="AE1019" s="34"/>
      <c r="AR1019" s="202" t="s">
        <v>865</v>
      </c>
      <c r="AT1019" s="202" t="s">
        <v>167</v>
      </c>
      <c r="AU1019" s="202" t="s">
        <v>84</v>
      </c>
      <c r="AY1019" s="17" t="s">
        <v>164</v>
      </c>
      <c r="BE1019" s="203">
        <f>IF(N1019="základní",J1019,0)</f>
        <v>0</v>
      </c>
      <c r="BF1019" s="203">
        <f>IF(N1019="snížená",J1019,0)</f>
        <v>0</v>
      </c>
      <c r="BG1019" s="203">
        <f>IF(N1019="zákl. přenesená",J1019,0)</f>
        <v>0</v>
      </c>
      <c r="BH1019" s="203">
        <f>IF(N1019="sníž. přenesená",J1019,0)</f>
        <v>0</v>
      </c>
      <c r="BI1019" s="203">
        <f>IF(N1019="nulová",J1019,0)</f>
        <v>0</v>
      </c>
      <c r="BJ1019" s="17" t="s">
        <v>84</v>
      </c>
      <c r="BK1019" s="203">
        <f>ROUND(I1019*H1019,2)</f>
        <v>0</v>
      </c>
      <c r="BL1019" s="17" t="s">
        <v>865</v>
      </c>
      <c r="BM1019" s="202" t="s">
        <v>1428</v>
      </c>
    </row>
    <row r="1020" spans="1:65" s="2" customFormat="1" ht="29.25">
      <c r="A1020" s="34"/>
      <c r="B1020" s="35"/>
      <c r="C1020" s="36"/>
      <c r="D1020" s="204" t="s">
        <v>174</v>
      </c>
      <c r="E1020" s="36"/>
      <c r="F1020" s="205" t="s">
        <v>1429</v>
      </c>
      <c r="G1020" s="36"/>
      <c r="H1020" s="36"/>
      <c r="I1020" s="206"/>
      <c r="J1020" s="36"/>
      <c r="K1020" s="36"/>
      <c r="L1020" s="39"/>
      <c r="M1020" s="207"/>
      <c r="N1020" s="208"/>
      <c r="O1020" s="71"/>
      <c r="P1020" s="71"/>
      <c r="Q1020" s="71"/>
      <c r="R1020" s="71"/>
      <c r="S1020" s="71"/>
      <c r="T1020" s="72"/>
      <c r="U1020" s="34"/>
      <c r="V1020" s="34"/>
      <c r="W1020" s="34"/>
      <c r="X1020" s="34"/>
      <c r="Y1020" s="34"/>
      <c r="Z1020" s="34"/>
      <c r="AA1020" s="34"/>
      <c r="AB1020" s="34"/>
      <c r="AC1020" s="34"/>
      <c r="AD1020" s="34"/>
      <c r="AE1020" s="34"/>
      <c r="AT1020" s="17" t="s">
        <v>174</v>
      </c>
      <c r="AU1020" s="17" t="s">
        <v>84</v>
      </c>
    </row>
    <row r="1021" spans="1:65" s="12" customFormat="1" ht="22.9" customHeight="1">
      <c r="B1021" s="175"/>
      <c r="C1021" s="176"/>
      <c r="D1021" s="177" t="s">
        <v>75</v>
      </c>
      <c r="E1021" s="189" t="s">
        <v>1430</v>
      </c>
      <c r="F1021" s="189" t="s">
        <v>1431</v>
      </c>
      <c r="G1021" s="176"/>
      <c r="H1021" s="176"/>
      <c r="I1021" s="179"/>
      <c r="J1021" s="190">
        <f>BK1021</f>
        <v>0</v>
      </c>
      <c r="K1021" s="176"/>
      <c r="L1021" s="181"/>
      <c r="M1021" s="182"/>
      <c r="N1021" s="183"/>
      <c r="O1021" s="183"/>
      <c r="P1021" s="184">
        <f>SUM(P1022:P1085)</f>
        <v>0</v>
      </c>
      <c r="Q1021" s="183"/>
      <c r="R1021" s="184">
        <f>SUM(R1022:R1085)</f>
        <v>0.17448000000000002</v>
      </c>
      <c r="S1021" s="183"/>
      <c r="T1021" s="185">
        <f>SUM(T1022:T1085)</f>
        <v>3.1949999999999999E-2</v>
      </c>
      <c r="AR1021" s="186" t="s">
        <v>84</v>
      </c>
      <c r="AT1021" s="187" t="s">
        <v>75</v>
      </c>
      <c r="AU1021" s="187" t="s">
        <v>82</v>
      </c>
      <c r="AY1021" s="186" t="s">
        <v>164</v>
      </c>
      <c r="BK1021" s="188">
        <f>SUM(BK1022:BK1085)</f>
        <v>0</v>
      </c>
    </row>
    <row r="1022" spans="1:65" s="2" customFormat="1" ht="24.2" customHeight="1">
      <c r="A1022" s="34"/>
      <c r="B1022" s="35"/>
      <c r="C1022" s="191" t="s">
        <v>1432</v>
      </c>
      <c r="D1022" s="191" t="s">
        <v>167</v>
      </c>
      <c r="E1022" s="192" t="s">
        <v>1433</v>
      </c>
      <c r="F1022" s="193" t="s">
        <v>1434</v>
      </c>
      <c r="G1022" s="194" t="s">
        <v>244</v>
      </c>
      <c r="H1022" s="195">
        <v>15</v>
      </c>
      <c r="I1022" s="196"/>
      <c r="J1022" s="197">
        <f>ROUND(I1022*H1022,2)</f>
        <v>0</v>
      </c>
      <c r="K1022" s="193" t="s">
        <v>171</v>
      </c>
      <c r="L1022" s="39"/>
      <c r="M1022" s="198" t="s">
        <v>1</v>
      </c>
      <c r="N1022" s="199" t="s">
        <v>42</v>
      </c>
      <c r="O1022" s="71"/>
      <c r="P1022" s="200">
        <f>O1022*H1022</f>
        <v>0</v>
      </c>
      <c r="Q1022" s="200">
        <v>0</v>
      </c>
      <c r="R1022" s="200">
        <f>Q1022*H1022</f>
        <v>0</v>
      </c>
      <c r="S1022" s="200">
        <v>2.1299999999999999E-3</v>
      </c>
      <c r="T1022" s="201">
        <f>S1022*H1022</f>
        <v>3.1949999999999999E-2</v>
      </c>
      <c r="U1022" s="34"/>
      <c r="V1022" s="34"/>
      <c r="W1022" s="34"/>
      <c r="X1022" s="34"/>
      <c r="Y1022" s="34"/>
      <c r="Z1022" s="34"/>
      <c r="AA1022" s="34"/>
      <c r="AB1022" s="34"/>
      <c r="AC1022" s="34"/>
      <c r="AD1022" s="34"/>
      <c r="AE1022" s="34"/>
      <c r="AR1022" s="202" t="s">
        <v>865</v>
      </c>
      <c r="AT1022" s="202" t="s">
        <v>167</v>
      </c>
      <c r="AU1022" s="202" t="s">
        <v>84</v>
      </c>
      <c r="AY1022" s="17" t="s">
        <v>164</v>
      </c>
      <c r="BE1022" s="203">
        <f>IF(N1022="základní",J1022,0)</f>
        <v>0</v>
      </c>
      <c r="BF1022" s="203">
        <f>IF(N1022="snížená",J1022,0)</f>
        <v>0</v>
      </c>
      <c r="BG1022" s="203">
        <f>IF(N1022="zákl. přenesená",J1022,0)</f>
        <v>0</v>
      </c>
      <c r="BH1022" s="203">
        <f>IF(N1022="sníž. přenesená",J1022,0)</f>
        <v>0</v>
      </c>
      <c r="BI1022" s="203">
        <f>IF(N1022="nulová",J1022,0)</f>
        <v>0</v>
      </c>
      <c r="BJ1022" s="17" t="s">
        <v>84</v>
      </c>
      <c r="BK1022" s="203">
        <f>ROUND(I1022*H1022,2)</f>
        <v>0</v>
      </c>
      <c r="BL1022" s="17" t="s">
        <v>865</v>
      </c>
      <c r="BM1022" s="202" t="s">
        <v>1435</v>
      </c>
    </row>
    <row r="1023" spans="1:65" s="2" customFormat="1" ht="19.5">
      <c r="A1023" s="34"/>
      <c r="B1023" s="35"/>
      <c r="C1023" s="36"/>
      <c r="D1023" s="204" t="s">
        <v>174</v>
      </c>
      <c r="E1023" s="36"/>
      <c r="F1023" s="205" t="s">
        <v>1436</v>
      </c>
      <c r="G1023" s="36"/>
      <c r="H1023" s="36"/>
      <c r="I1023" s="206"/>
      <c r="J1023" s="36"/>
      <c r="K1023" s="36"/>
      <c r="L1023" s="39"/>
      <c r="M1023" s="207"/>
      <c r="N1023" s="208"/>
      <c r="O1023" s="71"/>
      <c r="P1023" s="71"/>
      <c r="Q1023" s="71"/>
      <c r="R1023" s="71"/>
      <c r="S1023" s="71"/>
      <c r="T1023" s="72"/>
      <c r="U1023" s="34"/>
      <c r="V1023" s="34"/>
      <c r="W1023" s="34"/>
      <c r="X1023" s="34"/>
      <c r="Y1023" s="34"/>
      <c r="Z1023" s="34"/>
      <c r="AA1023" s="34"/>
      <c r="AB1023" s="34"/>
      <c r="AC1023" s="34"/>
      <c r="AD1023" s="34"/>
      <c r="AE1023" s="34"/>
      <c r="AT1023" s="17" t="s">
        <v>174</v>
      </c>
      <c r="AU1023" s="17" t="s">
        <v>84</v>
      </c>
    </row>
    <row r="1024" spans="1:65" s="13" customFormat="1" ht="11.25">
      <c r="B1024" s="209"/>
      <c r="C1024" s="210"/>
      <c r="D1024" s="204" t="s">
        <v>176</v>
      </c>
      <c r="E1024" s="211" t="s">
        <v>1</v>
      </c>
      <c r="F1024" s="212" t="s">
        <v>1312</v>
      </c>
      <c r="G1024" s="210"/>
      <c r="H1024" s="213">
        <v>15</v>
      </c>
      <c r="I1024" s="214"/>
      <c r="J1024" s="210"/>
      <c r="K1024" s="210"/>
      <c r="L1024" s="215"/>
      <c r="M1024" s="216"/>
      <c r="N1024" s="217"/>
      <c r="O1024" s="217"/>
      <c r="P1024" s="217"/>
      <c r="Q1024" s="217"/>
      <c r="R1024" s="217"/>
      <c r="S1024" s="217"/>
      <c r="T1024" s="218"/>
      <c r="AT1024" s="219" t="s">
        <v>176</v>
      </c>
      <c r="AU1024" s="219" t="s">
        <v>84</v>
      </c>
      <c r="AV1024" s="13" t="s">
        <v>84</v>
      </c>
      <c r="AW1024" s="13" t="s">
        <v>32</v>
      </c>
      <c r="AX1024" s="13" t="s">
        <v>82</v>
      </c>
      <c r="AY1024" s="219" t="s">
        <v>164</v>
      </c>
    </row>
    <row r="1025" spans="1:65" s="2" customFormat="1" ht="24.2" customHeight="1">
      <c r="A1025" s="34"/>
      <c r="B1025" s="35"/>
      <c r="C1025" s="191" t="s">
        <v>1437</v>
      </c>
      <c r="D1025" s="191" t="s">
        <v>167</v>
      </c>
      <c r="E1025" s="192" t="s">
        <v>1438</v>
      </c>
      <c r="F1025" s="193" t="s">
        <v>1439</v>
      </c>
      <c r="G1025" s="194" t="s">
        <v>244</v>
      </c>
      <c r="H1025" s="195">
        <v>65.2</v>
      </c>
      <c r="I1025" s="196"/>
      <c r="J1025" s="197">
        <f>ROUND(I1025*H1025,2)</f>
        <v>0</v>
      </c>
      <c r="K1025" s="193" t="s">
        <v>171</v>
      </c>
      <c r="L1025" s="39"/>
      <c r="M1025" s="198" t="s">
        <v>1</v>
      </c>
      <c r="N1025" s="199" t="s">
        <v>42</v>
      </c>
      <c r="O1025" s="71"/>
      <c r="P1025" s="200">
        <f>O1025*H1025</f>
        <v>0</v>
      </c>
      <c r="Q1025" s="200">
        <v>8.4000000000000003E-4</v>
      </c>
      <c r="R1025" s="200">
        <f>Q1025*H1025</f>
        <v>5.4768000000000004E-2</v>
      </c>
      <c r="S1025" s="200">
        <v>0</v>
      </c>
      <c r="T1025" s="201">
        <f>S1025*H1025</f>
        <v>0</v>
      </c>
      <c r="U1025" s="34"/>
      <c r="V1025" s="34"/>
      <c r="W1025" s="34"/>
      <c r="X1025" s="34"/>
      <c r="Y1025" s="34"/>
      <c r="Z1025" s="34"/>
      <c r="AA1025" s="34"/>
      <c r="AB1025" s="34"/>
      <c r="AC1025" s="34"/>
      <c r="AD1025" s="34"/>
      <c r="AE1025" s="34"/>
      <c r="AR1025" s="202" t="s">
        <v>865</v>
      </c>
      <c r="AT1025" s="202" t="s">
        <v>167</v>
      </c>
      <c r="AU1025" s="202" t="s">
        <v>84</v>
      </c>
      <c r="AY1025" s="17" t="s">
        <v>164</v>
      </c>
      <c r="BE1025" s="203">
        <f>IF(N1025="základní",J1025,0)</f>
        <v>0</v>
      </c>
      <c r="BF1025" s="203">
        <f>IF(N1025="snížená",J1025,0)</f>
        <v>0</v>
      </c>
      <c r="BG1025" s="203">
        <f>IF(N1025="zákl. přenesená",J1025,0)</f>
        <v>0</v>
      </c>
      <c r="BH1025" s="203">
        <f>IF(N1025="sníž. přenesená",J1025,0)</f>
        <v>0</v>
      </c>
      <c r="BI1025" s="203">
        <f>IF(N1025="nulová",J1025,0)</f>
        <v>0</v>
      </c>
      <c r="BJ1025" s="17" t="s">
        <v>84</v>
      </c>
      <c r="BK1025" s="203">
        <f>ROUND(I1025*H1025,2)</f>
        <v>0</v>
      </c>
      <c r="BL1025" s="17" t="s">
        <v>865</v>
      </c>
      <c r="BM1025" s="202" t="s">
        <v>1440</v>
      </c>
    </row>
    <row r="1026" spans="1:65" s="2" customFormat="1" ht="19.5">
      <c r="A1026" s="34"/>
      <c r="B1026" s="35"/>
      <c r="C1026" s="36"/>
      <c r="D1026" s="204" t="s">
        <v>174</v>
      </c>
      <c r="E1026" s="36"/>
      <c r="F1026" s="205" t="s">
        <v>1441</v>
      </c>
      <c r="G1026" s="36"/>
      <c r="H1026" s="36"/>
      <c r="I1026" s="206"/>
      <c r="J1026" s="36"/>
      <c r="K1026" s="36"/>
      <c r="L1026" s="39"/>
      <c r="M1026" s="207"/>
      <c r="N1026" s="208"/>
      <c r="O1026" s="71"/>
      <c r="P1026" s="71"/>
      <c r="Q1026" s="71"/>
      <c r="R1026" s="71"/>
      <c r="S1026" s="71"/>
      <c r="T1026" s="72"/>
      <c r="U1026" s="34"/>
      <c r="V1026" s="34"/>
      <c r="W1026" s="34"/>
      <c r="X1026" s="34"/>
      <c r="Y1026" s="34"/>
      <c r="Z1026" s="34"/>
      <c r="AA1026" s="34"/>
      <c r="AB1026" s="34"/>
      <c r="AC1026" s="34"/>
      <c r="AD1026" s="34"/>
      <c r="AE1026" s="34"/>
      <c r="AT1026" s="17" t="s">
        <v>174</v>
      </c>
      <c r="AU1026" s="17" t="s">
        <v>84</v>
      </c>
    </row>
    <row r="1027" spans="1:65" s="13" customFormat="1" ht="22.5">
      <c r="B1027" s="209"/>
      <c r="C1027" s="210"/>
      <c r="D1027" s="204" t="s">
        <v>176</v>
      </c>
      <c r="E1027" s="211" t="s">
        <v>1</v>
      </c>
      <c r="F1027" s="212" t="s">
        <v>1442</v>
      </c>
      <c r="G1027" s="210"/>
      <c r="H1027" s="213">
        <v>24.95</v>
      </c>
      <c r="I1027" s="214"/>
      <c r="J1027" s="210"/>
      <c r="K1027" s="210"/>
      <c r="L1027" s="215"/>
      <c r="M1027" s="216"/>
      <c r="N1027" s="217"/>
      <c r="O1027" s="217"/>
      <c r="P1027" s="217"/>
      <c r="Q1027" s="217"/>
      <c r="R1027" s="217"/>
      <c r="S1027" s="217"/>
      <c r="T1027" s="218"/>
      <c r="AT1027" s="219" t="s">
        <v>176</v>
      </c>
      <c r="AU1027" s="219" t="s">
        <v>84</v>
      </c>
      <c r="AV1027" s="13" t="s">
        <v>84</v>
      </c>
      <c r="AW1027" s="13" t="s">
        <v>32</v>
      </c>
      <c r="AX1027" s="13" t="s">
        <v>76</v>
      </c>
      <c r="AY1027" s="219" t="s">
        <v>164</v>
      </c>
    </row>
    <row r="1028" spans="1:65" s="13" customFormat="1" ht="33.75">
      <c r="B1028" s="209"/>
      <c r="C1028" s="210"/>
      <c r="D1028" s="204" t="s">
        <v>176</v>
      </c>
      <c r="E1028" s="211" t="s">
        <v>1</v>
      </c>
      <c r="F1028" s="212" t="s">
        <v>1443</v>
      </c>
      <c r="G1028" s="210"/>
      <c r="H1028" s="213">
        <v>40.25</v>
      </c>
      <c r="I1028" s="214"/>
      <c r="J1028" s="210"/>
      <c r="K1028" s="210"/>
      <c r="L1028" s="215"/>
      <c r="M1028" s="216"/>
      <c r="N1028" s="217"/>
      <c r="O1028" s="217"/>
      <c r="P1028" s="217"/>
      <c r="Q1028" s="217"/>
      <c r="R1028" s="217"/>
      <c r="S1028" s="217"/>
      <c r="T1028" s="218"/>
      <c r="AT1028" s="219" t="s">
        <v>176</v>
      </c>
      <c r="AU1028" s="219" t="s">
        <v>84</v>
      </c>
      <c r="AV1028" s="13" t="s">
        <v>84</v>
      </c>
      <c r="AW1028" s="13" t="s">
        <v>32</v>
      </c>
      <c r="AX1028" s="13" t="s">
        <v>76</v>
      </c>
      <c r="AY1028" s="219" t="s">
        <v>164</v>
      </c>
    </row>
    <row r="1029" spans="1:65" s="14" customFormat="1" ht="11.25">
      <c r="B1029" s="220"/>
      <c r="C1029" s="221"/>
      <c r="D1029" s="204" t="s">
        <v>176</v>
      </c>
      <c r="E1029" s="222" t="s">
        <v>1</v>
      </c>
      <c r="F1029" s="223" t="s">
        <v>185</v>
      </c>
      <c r="G1029" s="221"/>
      <c r="H1029" s="224">
        <v>65.2</v>
      </c>
      <c r="I1029" s="225"/>
      <c r="J1029" s="221"/>
      <c r="K1029" s="221"/>
      <c r="L1029" s="226"/>
      <c r="M1029" s="227"/>
      <c r="N1029" s="228"/>
      <c r="O1029" s="228"/>
      <c r="P1029" s="228"/>
      <c r="Q1029" s="228"/>
      <c r="R1029" s="228"/>
      <c r="S1029" s="228"/>
      <c r="T1029" s="229"/>
      <c r="AT1029" s="230" t="s">
        <v>176</v>
      </c>
      <c r="AU1029" s="230" t="s">
        <v>84</v>
      </c>
      <c r="AV1029" s="14" t="s">
        <v>172</v>
      </c>
      <c r="AW1029" s="14" t="s">
        <v>32</v>
      </c>
      <c r="AX1029" s="14" t="s">
        <v>82</v>
      </c>
      <c r="AY1029" s="230" t="s">
        <v>164</v>
      </c>
    </row>
    <row r="1030" spans="1:65" s="2" customFormat="1" ht="24.2" customHeight="1">
      <c r="A1030" s="34"/>
      <c r="B1030" s="35"/>
      <c r="C1030" s="191" t="s">
        <v>1444</v>
      </c>
      <c r="D1030" s="191" t="s">
        <v>167</v>
      </c>
      <c r="E1030" s="192" t="s">
        <v>1445</v>
      </c>
      <c r="F1030" s="193" t="s">
        <v>1446</v>
      </c>
      <c r="G1030" s="194" t="s">
        <v>244</v>
      </c>
      <c r="H1030" s="195">
        <v>17.600000000000001</v>
      </c>
      <c r="I1030" s="196"/>
      <c r="J1030" s="197">
        <f>ROUND(I1030*H1030,2)</f>
        <v>0</v>
      </c>
      <c r="K1030" s="193" t="s">
        <v>171</v>
      </c>
      <c r="L1030" s="39"/>
      <c r="M1030" s="198" t="s">
        <v>1</v>
      </c>
      <c r="N1030" s="199" t="s">
        <v>42</v>
      </c>
      <c r="O1030" s="71"/>
      <c r="P1030" s="200">
        <f>O1030*H1030</f>
        <v>0</v>
      </c>
      <c r="Q1030" s="200">
        <v>1.16E-3</v>
      </c>
      <c r="R1030" s="200">
        <f>Q1030*H1030</f>
        <v>2.0416E-2</v>
      </c>
      <c r="S1030" s="200">
        <v>0</v>
      </c>
      <c r="T1030" s="201">
        <f>S1030*H1030</f>
        <v>0</v>
      </c>
      <c r="U1030" s="34"/>
      <c r="V1030" s="34"/>
      <c r="W1030" s="34"/>
      <c r="X1030" s="34"/>
      <c r="Y1030" s="34"/>
      <c r="Z1030" s="34"/>
      <c r="AA1030" s="34"/>
      <c r="AB1030" s="34"/>
      <c r="AC1030" s="34"/>
      <c r="AD1030" s="34"/>
      <c r="AE1030" s="34"/>
      <c r="AR1030" s="202" t="s">
        <v>865</v>
      </c>
      <c r="AT1030" s="202" t="s">
        <v>167</v>
      </c>
      <c r="AU1030" s="202" t="s">
        <v>84</v>
      </c>
      <c r="AY1030" s="17" t="s">
        <v>164</v>
      </c>
      <c r="BE1030" s="203">
        <f>IF(N1030="základní",J1030,0)</f>
        <v>0</v>
      </c>
      <c r="BF1030" s="203">
        <f>IF(N1030="snížená",J1030,0)</f>
        <v>0</v>
      </c>
      <c r="BG1030" s="203">
        <f>IF(N1030="zákl. přenesená",J1030,0)</f>
        <v>0</v>
      </c>
      <c r="BH1030" s="203">
        <f>IF(N1030="sníž. přenesená",J1030,0)</f>
        <v>0</v>
      </c>
      <c r="BI1030" s="203">
        <f>IF(N1030="nulová",J1030,0)</f>
        <v>0</v>
      </c>
      <c r="BJ1030" s="17" t="s">
        <v>84</v>
      </c>
      <c r="BK1030" s="203">
        <f>ROUND(I1030*H1030,2)</f>
        <v>0</v>
      </c>
      <c r="BL1030" s="17" t="s">
        <v>865</v>
      </c>
      <c r="BM1030" s="202" t="s">
        <v>1447</v>
      </c>
    </row>
    <row r="1031" spans="1:65" s="2" customFormat="1" ht="19.5">
      <c r="A1031" s="34"/>
      <c r="B1031" s="35"/>
      <c r="C1031" s="36"/>
      <c r="D1031" s="204" t="s">
        <v>174</v>
      </c>
      <c r="E1031" s="36"/>
      <c r="F1031" s="205" t="s">
        <v>1448</v>
      </c>
      <c r="G1031" s="36"/>
      <c r="H1031" s="36"/>
      <c r="I1031" s="206"/>
      <c r="J1031" s="36"/>
      <c r="K1031" s="36"/>
      <c r="L1031" s="39"/>
      <c r="M1031" s="207"/>
      <c r="N1031" s="208"/>
      <c r="O1031" s="71"/>
      <c r="P1031" s="71"/>
      <c r="Q1031" s="71"/>
      <c r="R1031" s="71"/>
      <c r="S1031" s="71"/>
      <c r="T1031" s="72"/>
      <c r="U1031" s="34"/>
      <c r="V1031" s="34"/>
      <c r="W1031" s="34"/>
      <c r="X1031" s="34"/>
      <c r="Y1031" s="34"/>
      <c r="Z1031" s="34"/>
      <c r="AA1031" s="34"/>
      <c r="AB1031" s="34"/>
      <c r="AC1031" s="34"/>
      <c r="AD1031" s="34"/>
      <c r="AE1031" s="34"/>
      <c r="AT1031" s="17" t="s">
        <v>174</v>
      </c>
      <c r="AU1031" s="17" t="s">
        <v>84</v>
      </c>
    </row>
    <row r="1032" spans="1:65" s="13" customFormat="1" ht="11.25">
      <c r="B1032" s="209"/>
      <c r="C1032" s="210"/>
      <c r="D1032" s="204" t="s">
        <v>176</v>
      </c>
      <c r="E1032" s="211" t="s">
        <v>1</v>
      </c>
      <c r="F1032" s="212" t="s">
        <v>1449</v>
      </c>
      <c r="G1032" s="210"/>
      <c r="H1032" s="213">
        <v>13.6</v>
      </c>
      <c r="I1032" s="214"/>
      <c r="J1032" s="210"/>
      <c r="K1032" s="210"/>
      <c r="L1032" s="215"/>
      <c r="M1032" s="216"/>
      <c r="N1032" s="217"/>
      <c r="O1032" s="217"/>
      <c r="P1032" s="217"/>
      <c r="Q1032" s="217"/>
      <c r="R1032" s="217"/>
      <c r="S1032" s="217"/>
      <c r="T1032" s="218"/>
      <c r="AT1032" s="219" t="s">
        <v>176</v>
      </c>
      <c r="AU1032" s="219" t="s">
        <v>84</v>
      </c>
      <c r="AV1032" s="13" t="s">
        <v>84</v>
      </c>
      <c r="AW1032" s="13" t="s">
        <v>32</v>
      </c>
      <c r="AX1032" s="13" t="s">
        <v>76</v>
      </c>
      <c r="AY1032" s="219" t="s">
        <v>164</v>
      </c>
    </row>
    <row r="1033" spans="1:65" s="13" customFormat="1" ht="11.25">
      <c r="B1033" s="209"/>
      <c r="C1033" s="210"/>
      <c r="D1033" s="204" t="s">
        <v>176</v>
      </c>
      <c r="E1033" s="211" t="s">
        <v>1</v>
      </c>
      <c r="F1033" s="212" t="s">
        <v>1450</v>
      </c>
      <c r="G1033" s="210"/>
      <c r="H1033" s="213">
        <v>4</v>
      </c>
      <c r="I1033" s="214"/>
      <c r="J1033" s="210"/>
      <c r="K1033" s="210"/>
      <c r="L1033" s="215"/>
      <c r="M1033" s="216"/>
      <c r="N1033" s="217"/>
      <c r="O1033" s="217"/>
      <c r="P1033" s="217"/>
      <c r="Q1033" s="217"/>
      <c r="R1033" s="217"/>
      <c r="S1033" s="217"/>
      <c r="T1033" s="218"/>
      <c r="AT1033" s="219" t="s">
        <v>176</v>
      </c>
      <c r="AU1033" s="219" t="s">
        <v>84</v>
      </c>
      <c r="AV1033" s="13" t="s">
        <v>84</v>
      </c>
      <c r="AW1033" s="13" t="s">
        <v>32</v>
      </c>
      <c r="AX1033" s="13" t="s">
        <v>76</v>
      </c>
      <c r="AY1033" s="219" t="s">
        <v>164</v>
      </c>
    </row>
    <row r="1034" spans="1:65" s="14" customFormat="1" ht="11.25">
      <c r="B1034" s="220"/>
      <c r="C1034" s="221"/>
      <c r="D1034" s="204" t="s">
        <v>176</v>
      </c>
      <c r="E1034" s="222" t="s">
        <v>1</v>
      </c>
      <c r="F1034" s="223" t="s">
        <v>185</v>
      </c>
      <c r="G1034" s="221"/>
      <c r="H1034" s="224">
        <v>17.600000000000001</v>
      </c>
      <c r="I1034" s="225"/>
      <c r="J1034" s="221"/>
      <c r="K1034" s="221"/>
      <c r="L1034" s="226"/>
      <c r="M1034" s="227"/>
      <c r="N1034" s="228"/>
      <c r="O1034" s="228"/>
      <c r="P1034" s="228"/>
      <c r="Q1034" s="228"/>
      <c r="R1034" s="228"/>
      <c r="S1034" s="228"/>
      <c r="T1034" s="229"/>
      <c r="AT1034" s="230" t="s">
        <v>176</v>
      </c>
      <c r="AU1034" s="230" t="s">
        <v>84</v>
      </c>
      <c r="AV1034" s="14" t="s">
        <v>172</v>
      </c>
      <c r="AW1034" s="14" t="s">
        <v>32</v>
      </c>
      <c r="AX1034" s="14" t="s">
        <v>82</v>
      </c>
      <c r="AY1034" s="230" t="s">
        <v>164</v>
      </c>
    </row>
    <row r="1035" spans="1:65" s="2" customFormat="1" ht="24.2" customHeight="1">
      <c r="A1035" s="34"/>
      <c r="B1035" s="35"/>
      <c r="C1035" s="191" t="s">
        <v>1451</v>
      </c>
      <c r="D1035" s="191" t="s">
        <v>167</v>
      </c>
      <c r="E1035" s="192" t="s">
        <v>1452</v>
      </c>
      <c r="F1035" s="193" t="s">
        <v>1453</v>
      </c>
      <c r="G1035" s="194" t="s">
        <v>244</v>
      </c>
      <c r="H1035" s="195">
        <v>25.1</v>
      </c>
      <c r="I1035" s="196"/>
      <c r="J1035" s="197">
        <f>ROUND(I1035*H1035,2)</f>
        <v>0</v>
      </c>
      <c r="K1035" s="193" t="s">
        <v>171</v>
      </c>
      <c r="L1035" s="39"/>
      <c r="M1035" s="198" t="s">
        <v>1</v>
      </c>
      <c r="N1035" s="199" t="s">
        <v>42</v>
      </c>
      <c r="O1035" s="71"/>
      <c r="P1035" s="200">
        <f>O1035*H1035</f>
        <v>0</v>
      </c>
      <c r="Q1035" s="200">
        <v>1.4400000000000001E-3</v>
      </c>
      <c r="R1035" s="200">
        <f>Q1035*H1035</f>
        <v>3.6144000000000003E-2</v>
      </c>
      <c r="S1035" s="200">
        <v>0</v>
      </c>
      <c r="T1035" s="201">
        <f>S1035*H1035</f>
        <v>0</v>
      </c>
      <c r="U1035" s="34"/>
      <c r="V1035" s="34"/>
      <c r="W1035" s="34"/>
      <c r="X1035" s="34"/>
      <c r="Y1035" s="34"/>
      <c r="Z1035" s="34"/>
      <c r="AA1035" s="34"/>
      <c r="AB1035" s="34"/>
      <c r="AC1035" s="34"/>
      <c r="AD1035" s="34"/>
      <c r="AE1035" s="34"/>
      <c r="AR1035" s="202" t="s">
        <v>865</v>
      </c>
      <c r="AT1035" s="202" t="s">
        <v>167</v>
      </c>
      <c r="AU1035" s="202" t="s">
        <v>84</v>
      </c>
      <c r="AY1035" s="17" t="s">
        <v>164</v>
      </c>
      <c r="BE1035" s="203">
        <f>IF(N1035="základní",J1035,0)</f>
        <v>0</v>
      </c>
      <c r="BF1035" s="203">
        <f>IF(N1035="snížená",J1035,0)</f>
        <v>0</v>
      </c>
      <c r="BG1035" s="203">
        <f>IF(N1035="zákl. přenesená",J1035,0)</f>
        <v>0</v>
      </c>
      <c r="BH1035" s="203">
        <f>IF(N1035="sníž. přenesená",J1035,0)</f>
        <v>0</v>
      </c>
      <c r="BI1035" s="203">
        <f>IF(N1035="nulová",J1035,0)</f>
        <v>0</v>
      </c>
      <c r="BJ1035" s="17" t="s">
        <v>84</v>
      </c>
      <c r="BK1035" s="203">
        <f>ROUND(I1035*H1035,2)</f>
        <v>0</v>
      </c>
      <c r="BL1035" s="17" t="s">
        <v>865</v>
      </c>
      <c r="BM1035" s="202" t="s">
        <v>1454</v>
      </c>
    </row>
    <row r="1036" spans="1:65" s="2" customFormat="1" ht="19.5">
      <c r="A1036" s="34"/>
      <c r="B1036" s="35"/>
      <c r="C1036" s="36"/>
      <c r="D1036" s="204" t="s">
        <v>174</v>
      </c>
      <c r="E1036" s="36"/>
      <c r="F1036" s="205" t="s">
        <v>1455</v>
      </c>
      <c r="G1036" s="36"/>
      <c r="H1036" s="36"/>
      <c r="I1036" s="206"/>
      <c r="J1036" s="36"/>
      <c r="K1036" s="36"/>
      <c r="L1036" s="39"/>
      <c r="M1036" s="207"/>
      <c r="N1036" s="208"/>
      <c r="O1036" s="71"/>
      <c r="P1036" s="71"/>
      <c r="Q1036" s="71"/>
      <c r="R1036" s="71"/>
      <c r="S1036" s="71"/>
      <c r="T1036" s="72"/>
      <c r="U1036" s="34"/>
      <c r="V1036" s="34"/>
      <c r="W1036" s="34"/>
      <c r="X1036" s="34"/>
      <c r="Y1036" s="34"/>
      <c r="Z1036" s="34"/>
      <c r="AA1036" s="34"/>
      <c r="AB1036" s="34"/>
      <c r="AC1036" s="34"/>
      <c r="AD1036" s="34"/>
      <c r="AE1036" s="34"/>
      <c r="AT1036" s="17" t="s">
        <v>174</v>
      </c>
      <c r="AU1036" s="17" t="s">
        <v>84</v>
      </c>
    </row>
    <row r="1037" spans="1:65" s="13" customFormat="1" ht="11.25">
      <c r="B1037" s="209"/>
      <c r="C1037" s="210"/>
      <c r="D1037" s="204" t="s">
        <v>176</v>
      </c>
      <c r="E1037" s="211" t="s">
        <v>1</v>
      </c>
      <c r="F1037" s="212" t="s">
        <v>1456</v>
      </c>
      <c r="G1037" s="210"/>
      <c r="H1037" s="213">
        <v>25.1</v>
      </c>
      <c r="I1037" s="214"/>
      <c r="J1037" s="210"/>
      <c r="K1037" s="210"/>
      <c r="L1037" s="215"/>
      <c r="M1037" s="216"/>
      <c r="N1037" s="217"/>
      <c r="O1037" s="217"/>
      <c r="P1037" s="217"/>
      <c r="Q1037" s="217"/>
      <c r="R1037" s="217"/>
      <c r="S1037" s="217"/>
      <c r="T1037" s="218"/>
      <c r="AT1037" s="219" t="s">
        <v>176</v>
      </c>
      <c r="AU1037" s="219" t="s">
        <v>84</v>
      </c>
      <c r="AV1037" s="13" t="s">
        <v>84</v>
      </c>
      <c r="AW1037" s="13" t="s">
        <v>32</v>
      </c>
      <c r="AX1037" s="13" t="s">
        <v>82</v>
      </c>
      <c r="AY1037" s="219" t="s">
        <v>164</v>
      </c>
    </row>
    <row r="1038" spans="1:65" s="2" customFormat="1" ht="37.9" customHeight="1">
      <c r="A1038" s="34"/>
      <c r="B1038" s="35"/>
      <c r="C1038" s="191" t="s">
        <v>1457</v>
      </c>
      <c r="D1038" s="191" t="s">
        <v>167</v>
      </c>
      <c r="E1038" s="192" t="s">
        <v>1458</v>
      </c>
      <c r="F1038" s="193" t="s">
        <v>1459</v>
      </c>
      <c r="G1038" s="194" t="s">
        <v>244</v>
      </c>
      <c r="H1038" s="195">
        <v>65.2</v>
      </c>
      <c r="I1038" s="196"/>
      <c r="J1038" s="197">
        <f>ROUND(I1038*H1038,2)</f>
        <v>0</v>
      </c>
      <c r="K1038" s="193" t="s">
        <v>171</v>
      </c>
      <c r="L1038" s="39"/>
      <c r="M1038" s="198" t="s">
        <v>1</v>
      </c>
      <c r="N1038" s="199" t="s">
        <v>42</v>
      </c>
      <c r="O1038" s="71"/>
      <c r="P1038" s="200">
        <f>O1038*H1038</f>
        <v>0</v>
      </c>
      <c r="Q1038" s="200">
        <v>1.2E-4</v>
      </c>
      <c r="R1038" s="200">
        <f>Q1038*H1038</f>
        <v>7.8240000000000011E-3</v>
      </c>
      <c r="S1038" s="200">
        <v>0</v>
      </c>
      <c r="T1038" s="201">
        <f>S1038*H1038</f>
        <v>0</v>
      </c>
      <c r="U1038" s="34"/>
      <c r="V1038" s="34"/>
      <c r="W1038" s="34"/>
      <c r="X1038" s="34"/>
      <c r="Y1038" s="34"/>
      <c r="Z1038" s="34"/>
      <c r="AA1038" s="34"/>
      <c r="AB1038" s="34"/>
      <c r="AC1038" s="34"/>
      <c r="AD1038" s="34"/>
      <c r="AE1038" s="34"/>
      <c r="AR1038" s="202" t="s">
        <v>865</v>
      </c>
      <c r="AT1038" s="202" t="s">
        <v>167</v>
      </c>
      <c r="AU1038" s="202" t="s">
        <v>84</v>
      </c>
      <c r="AY1038" s="17" t="s">
        <v>164</v>
      </c>
      <c r="BE1038" s="203">
        <f>IF(N1038="základní",J1038,0)</f>
        <v>0</v>
      </c>
      <c r="BF1038" s="203">
        <f>IF(N1038="snížená",J1038,0)</f>
        <v>0</v>
      </c>
      <c r="BG1038" s="203">
        <f>IF(N1038="zákl. přenesená",J1038,0)</f>
        <v>0</v>
      </c>
      <c r="BH1038" s="203">
        <f>IF(N1038="sníž. přenesená",J1038,0)</f>
        <v>0</v>
      </c>
      <c r="BI1038" s="203">
        <f>IF(N1038="nulová",J1038,0)</f>
        <v>0</v>
      </c>
      <c r="BJ1038" s="17" t="s">
        <v>84</v>
      </c>
      <c r="BK1038" s="203">
        <f>ROUND(I1038*H1038,2)</f>
        <v>0</v>
      </c>
      <c r="BL1038" s="17" t="s">
        <v>865</v>
      </c>
      <c r="BM1038" s="202" t="s">
        <v>1460</v>
      </c>
    </row>
    <row r="1039" spans="1:65" s="2" customFormat="1" ht="29.25">
      <c r="A1039" s="34"/>
      <c r="B1039" s="35"/>
      <c r="C1039" s="36"/>
      <c r="D1039" s="204" t="s">
        <v>174</v>
      </c>
      <c r="E1039" s="36"/>
      <c r="F1039" s="205" t="s">
        <v>1461</v>
      </c>
      <c r="G1039" s="36"/>
      <c r="H1039" s="36"/>
      <c r="I1039" s="206"/>
      <c r="J1039" s="36"/>
      <c r="K1039" s="36"/>
      <c r="L1039" s="39"/>
      <c r="M1039" s="207"/>
      <c r="N1039" s="208"/>
      <c r="O1039" s="71"/>
      <c r="P1039" s="71"/>
      <c r="Q1039" s="71"/>
      <c r="R1039" s="71"/>
      <c r="S1039" s="71"/>
      <c r="T1039" s="72"/>
      <c r="U1039" s="34"/>
      <c r="V1039" s="34"/>
      <c r="W1039" s="34"/>
      <c r="X1039" s="34"/>
      <c r="Y1039" s="34"/>
      <c r="Z1039" s="34"/>
      <c r="AA1039" s="34"/>
      <c r="AB1039" s="34"/>
      <c r="AC1039" s="34"/>
      <c r="AD1039" s="34"/>
      <c r="AE1039" s="34"/>
      <c r="AT1039" s="17" t="s">
        <v>174</v>
      </c>
      <c r="AU1039" s="17" t="s">
        <v>84</v>
      </c>
    </row>
    <row r="1040" spans="1:65" s="13" customFormat="1" ht="11.25">
      <c r="B1040" s="209"/>
      <c r="C1040" s="210"/>
      <c r="D1040" s="204" t="s">
        <v>176</v>
      </c>
      <c r="E1040" s="211" t="s">
        <v>1</v>
      </c>
      <c r="F1040" s="212" t="s">
        <v>1462</v>
      </c>
      <c r="G1040" s="210"/>
      <c r="H1040" s="213">
        <v>65.2</v>
      </c>
      <c r="I1040" s="214"/>
      <c r="J1040" s="210"/>
      <c r="K1040" s="210"/>
      <c r="L1040" s="215"/>
      <c r="M1040" s="216"/>
      <c r="N1040" s="217"/>
      <c r="O1040" s="217"/>
      <c r="P1040" s="217"/>
      <c r="Q1040" s="217"/>
      <c r="R1040" s="217"/>
      <c r="S1040" s="217"/>
      <c r="T1040" s="218"/>
      <c r="AT1040" s="219" t="s">
        <v>176</v>
      </c>
      <c r="AU1040" s="219" t="s">
        <v>84</v>
      </c>
      <c r="AV1040" s="13" t="s">
        <v>84</v>
      </c>
      <c r="AW1040" s="13" t="s">
        <v>32</v>
      </c>
      <c r="AX1040" s="13" t="s">
        <v>82</v>
      </c>
      <c r="AY1040" s="219" t="s">
        <v>164</v>
      </c>
    </row>
    <row r="1041" spans="1:65" s="2" customFormat="1" ht="37.9" customHeight="1">
      <c r="A1041" s="34"/>
      <c r="B1041" s="35"/>
      <c r="C1041" s="191" t="s">
        <v>1463</v>
      </c>
      <c r="D1041" s="191" t="s">
        <v>167</v>
      </c>
      <c r="E1041" s="192" t="s">
        <v>1464</v>
      </c>
      <c r="F1041" s="193" t="s">
        <v>1465</v>
      </c>
      <c r="G1041" s="194" t="s">
        <v>244</v>
      </c>
      <c r="H1041" s="195">
        <v>42.7</v>
      </c>
      <c r="I1041" s="196"/>
      <c r="J1041" s="197">
        <f>ROUND(I1041*H1041,2)</f>
        <v>0</v>
      </c>
      <c r="K1041" s="193" t="s">
        <v>171</v>
      </c>
      <c r="L1041" s="39"/>
      <c r="M1041" s="198" t="s">
        <v>1</v>
      </c>
      <c r="N1041" s="199" t="s">
        <v>42</v>
      </c>
      <c r="O1041" s="71"/>
      <c r="P1041" s="200">
        <f>O1041*H1041</f>
        <v>0</v>
      </c>
      <c r="Q1041" s="200">
        <v>2.4000000000000001E-4</v>
      </c>
      <c r="R1041" s="200">
        <f>Q1041*H1041</f>
        <v>1.0248E-2</v>
      </c>
      <c r="S1041" s="200">
        <v>0</v>
      </c>
      <c r="T1041" s="201">
        <f>S1041*H1041</f>
        <v>0</v>
      </c>
      <c r="U1041" s="34"/>
      <c r="V1041" s="34"/>
      <c r="W1041" s="34"/>
      <c r="X1041" s="34"/>
      <c r="Y1041" s="34"/>
      <c r="Z1041" s="34"/>
      <c r="AA1041" s="34"/>
      <c r="AB1041" s="34"/>
      <c r="AC1041" s="34"/>
      <c r="AD1041" s="34"/>
      <c r="AE1041" s="34"/>
      <c r="AR1041" s="202" t="s">
        <v>865</v>
      </c>
      <c r="AT1041" s="202" t="s">
        <v>167</v>
      </c>
      <c r="AU1041" s="202" t="s">
        <v>84</v>
      </c>
      <c r="AY1041" s="17" t="s">
        <v>164</v>
      </c>
      <c r="BE1041" s="203">
        <f>IF(N1041="základní",J1041,0)</f>
        <v>0</v>
      </c>
      <c r="BF1041" s="203">
        <f>IF(N1041="snížená",J1041,0)</f>
        <v>0</v>
      </c>
      <c r="BG1041" s="203">
        <f>IF(N1041="zákl. přenesená",J1041,0)</f>
        <v>0</v>
      </c>
      <c r="BH1041" s="203">
        <f>IF(N1041="sníž. přenesená",J1041,0)</f>
        <v>0</v>
      </c>
      <c r="BI1041" s="203">
        <f>IF(N1041="nulová",J1041,0)</f>
        <v>0</v>
      </c>
      <c r="BJ1041" s="17" t="s">
        <v>84</v>
      </c>
      <c r="BK1041" s="203">
        <f>ROUND(I1041*H1041,2)</f>
        <v>0</v>
      </c>
      <c r="BL1041" s="17" t="s">
        <v>865</v>
      </c>
      <c r="BM1041" s="202" t="s">
        <v>1466</v>
      </c>
    </row>
    <row r="1042" spans="1:65" s="2" customFormat="1" ht="29.25">
      <c r="A1042" s="34"/>
      <c r="B1042" s="35"/>
      <c r="C1042" s="36"/>
      <c r="D1042" s="204" t="s">
        <v>174</v>
      </c>
      <c r="E1042" s="36"/>
      <c r="F1042" s="205" t="s">
        <v>1467</v>
      </c>
      <c r="G1042" s="36"/>
      <c r="H1042" s="36"/>
      <c r="I1042" s="206"/>
      <c r="J1042" s="36"/>
      <c r="K1042" s="36"/>
      <c r="L1042" s="39"/>
      <c r="M1042" s="207"/>
      <c r="N1042" s="208"/>
      <c r="O1042" s="71"/>
      <c r="P1042" s="71"/>
      <c r="Q1042" s="71"/>
      <c r="R1042" s="71"/>
      <c r="S1042" s="71"/>
      <c r="T1042" s="72"/>
      <c r="U1042" s="34"/>
      <c r="V1042" s="34"/>
      <c r="W1042" s="34"/>
      <c r="X1042" s="34"/>
      <c r="Y1042" s="34"/>
      <c r="Z1042" s="34"/>
      <c r="AA1042" s="34"/>
      <c r="AB1042" s="34"/>
      <c r="AC1042" s="34"/>
      <c r="AD1042" s="34"/>
      <c r="AE1042" s="34"/>
      <c r="AT1042" s="17" t="s">
        <v>174</v>
      </c>
      <c r="AU1042" s="17" t="s">
        <v>84</v>
      </c>
    </row>
    <row r="1043" spans="1:65" s="13" customFormat="1" ht="11.25">
      <c r="B1043" s="209"/>
      <c r="C1043" s="210"/>
      <c r="D1043" s="204" t="s">
        <v>176</v>
      </c>
      <c r="E1043" s="211" t="s">
        <v>1</v>
      </c>
      <c r="F1043" s="212" t="s">
        <v>1468</v>
      </c>
      <c r="G1043" s="210"/>
      <c r="H1043" s="213">
        <v>42.7</v>
      </c>
      <c r="I1043" s="214"/>
      <c r="J1043" s="210"/>
      <c r="K1043" s="210"/>
      <c r="L1043" s="215"/>
      <c r="M1043" s="216"/>
      <c r="N1043" s="217"/>
      <c r="O1043" s="217"/>
      <c r="P1043" s="217"/>
      <c r="Q1043" s="217"/>
      <c r="R1043" s="217"/>
      <c r="S1043" s="217"/>
      <c r="T1043" s="218"/>
      <c r="AT1043" s="219" t="s">
        <v>176</v>
      </c>
      <c r="AU1043" s="219" t="s">
        <v>84</v>
      </c>
      <c r="AV1043" s="13" t="s">
        <v>84</v>
      </c>
      <c r="AW1043" s="13" t="s">
        <v>32</v>
      </c>
      <c r="AX1043" s="13" t="s">
        <v>82</v>
      </c>
      <c r="AY1043" s="219" t="s">
        <v>164</v>
      </c>
    </row>
    <row r="1044" spans="1:65" s="2" customFormat="1" ht="14.45" customHeight="1">
      <c r="A1044" s="34"/>
      <c r="B1044" s="35"/>
      <c r="C1044" s="191" t="s">
        <v>1469</v>
      </c>
      <c r="D1044" s="191" t="s">
        <v>167</v>
      </c>
      <c r="E1044" s="192" t="s">
        <v>1470</v>
      </c>
      <c r="F1044" s="193" t="s">
        <v>1471</v>
      </c>
      <c r="G1044" s="194" t="s">
        <v>322</v>
      </c>
      <c r="H1044" s="195">
        <v>12</v>
      </c>
      <c r="I1044" s="196"/>
      <c r="J1044" s="197">
        <f>ROUND(I1044*H1044,2)</f>
        <v>0</v>
      </c>
      <c r="K1044" s="193" t="s">
        <v>171</v>
      </c>
      <c r="L1044" s="39"/>
      <c r="M1044" s="198" t="s">
        <v>1</v>
      </c>
      <c r="N1044" s="199" t="s">
        <v>42</v>
      </c>
      <c r="O1044" s="71"/>
      <c r="P1044" s="200">
        <f>O1044*H1044</f>
        <v>0</v>
      </c>
      <c r="Q1044" s="200">
        <v>1.2999999999999999E-4</v>
      </c>
      <c r="R1044" s="200">
        <f>Q1044*H1044</f>
        <v>1.5599999999999998E-3</v>
      </c>
      <c r="S1044" s="200">
        <v>0</v>
      </c>
      <c r="T1044" s="201">
        <f>S1044*H1044</f>
        <v>0</v>
      </c>
      <c r="U1044" s="34"/>
      <c r="V1044" s="34"/>
      <c r="W1044" s="34"/>
      <c r="X1044" s="34"/>
      <c r="Y1044" s="34"/>
      <c r="Z1044" s="34"/>
      <c r="AA1044" s="34"/>
      <c r="AB1044" s="34"/>
      <c r="AC1044" s="34"/>
      <c r="AD1044" s="34"/>
      <c r="AE1044" s="34"/>
      <c r="AR1044" s="202" t="s">
        <v>865</v>
      </c>
      <c r="AT1044" s="202" t="s">
        <v>167</v>
      </c>
      <c r="AU1044" s="202" t="s">
        <v>84</v>
      </c>
      <c r="AY1044" s="17" t="s">
        <v>164</v>
      </c>
      <c r="BE1044" s="203">
        <f>IF(N1044="základní",J1044,0)</f>
        <v>0</v>
      </c>
      <c r="BF1044" s="203">
        <f>IF(N1044="snížená",J1044,0)</f>
        <v>0</v>
      </c>
      <c r="BG1044" s="203">
        <f>IF(N1044="zákl. přenesená",J1044,0)</f>
        <v>0</v>
      </c>
      <c r="BH1044" s="203">
        <f>IF(N1044="sníž. přenesená",J1044,0)</f>
        <v>0</v>
      </c>
      <c r="BI1044" s="203">
        <f>IF(N1044="nulová",J1044,0)</f>
        <v>0</v>
      </c>
      <c r="BJ1044" s="17" t="s">
        <v>84</v>
      </c>
      <c r="BK1044" s="203">
        <f>ROUND(I1044*H1044,2)</f>
        <v>0</v>
      </c>
      <c r="BL1044" s="17" t="s">
        <v>865</v>
      </c>
      <c r="BM1044" s="202" t="s">
        <v>1472</v>
      </c>
    </row>
    <row r="1045" spans="1:65" s="2" customFormat="1" ht="11.25">
      <c r="A1045" s="34"/>
      <c r="B1045" s="35"/>
      <c r="C1045" s="36"/>
      <c r="D1045" s="204" t="s">
        <v>174</v>
      </c>
      <c r="E1045" s="36"/>
      <c r="F1045" s="205" t="s">
        <v>1473</v>
      </c>
      <c r="G1045" s="36"/>
      <c r="H1045" s="36"/>
      <c r="I1045" s="206"/>
      <c r="J1045" s="36"/>
      <c r="K1045" s="36"/>
      <c r="L1045" s="39"/>
      <c r="M1045" s="207"/>
      <c r="N1045" s="208"/>
      <c r="O1045" s="71"/>
      <c r="P1045" s="71"/>
      <c r="Q1045" s="71"/>
      <c r="R1045" s="71"/>
      <c r="S1045" s="71"/>
      <c r="T1045" s="72"/>
      <c r="U1045" s="34"/>
      <c r="V1045" s="34"/>
      <c r="W1045" s="34"/>
      <c r="X1045" s="34"/>
      <c r="Y1045" s="34"/>
      <c r="Z1045" s="34"/>
      <c r="AA1045" s="34"/>
      <c r="AB1045" s="34"/>
      <c r="AC1045" s="34"/>
      <c r="AD1045" s="34"/>
      <c r="AE1045" s="34"/>
      <c r="AT1045" s="17" t="s">
        <v>174</v>
      </c>
      <c r="AU1045" s="17" t="s">
        <v>84</v>
      </c>
    </row>
    <row r="1046" spans="1:65" s="13" customFormat="1" ht="11.25">
      <c r="B1046" s="209"/>
      <c r="C1046" s="210"/>
      <c r="D1046" s="204" t="s">
        <v>176</v>
      </c>
      <c r="E1046" s="211" t="s">
        <v>1</v>
      </c>
      <c r="F1046" s="212" t="s">
        <v>1474</v>
      </c>
      <c r="G1046" s="210"/>
      <c r="H1046" s="213">
        <v>4</v>
      </c>
      <c r="I1046" s="214"/>
      <c r="J1046" s="210"/>
      <c r="K1046" s="210"/>
      <c r="L1046" s="215"/>
      <c r="M1046" s="216"/>
      <c r="N1046" s="217"/>
      <c r="O1046" s="217"/>
      <c r="P1046" s="217"/>
      <c r="Q1046" s="217"/>
      <c r="R1046" s="217"/>
      <c r="S1046" s="217"/>
      <c r="T1046" s="218"/>
      <c r="AT1046" s="219" t="s">
        <v>176</v>
      </c>
      <c r="AU1046" s="219" t="s">
        <v>84</v>
      </c>
      <c r="AV1046" s="13" t="s">
        <v>84</v>
      </c>
      <c r="AW1046" s="13" t="s">
        <v>32</v>
      </c>
      <c r="AX1046" s="13" t="s">
        <v>76</v>
      </c>
      <c r="AY1046" s="219" t="s">
        <v>164</v>
      </c>
    </row>
    <row r="1047" spans="1:65" s="13" customFormat="1" ht="11.25">
      <c r="B1047" s="209"/>
      <c r="C1047" s="210"/>
      <c r="D1047" s="204" t="s">
        <v>176</v>
      </c>
      <c r="E1047" s="211" t="s">
        <v>1</v>
      </c>
      <c r="F1047" s="212" t="s">
        <v>1475</v>
      </c>
      <c r="G1047" s="210"/>
      <c r="H1047" s="213">
        <v>8</v>
      </c>
      <c r="I1047" s="214"/>
      <c r="J1047" s="210"/>
      <c r="K1047" s="210"/>
      <c r="L1047" s="215"/>
      <c r="M1047" s="216"/>
      <c r="N1047" s="217"/>
      <c r="O1047" s="217"/>
      <c r="P1047" s="217"/>
      <c r="Q1047" s="217"/>
      <c r="R1047" s="217"/>
      <c r="S1047" s="217"/>
      <c r="T1047" s="218"/>
      <c r="AT1047" s="219" t="s">
        <v>176</v>
      </c>
      <c r="AU1047" s="219" t="s">
        <v>84</v>
      </c>
      <c r="AV1047" s="13" t="s">
        <v>84</v>
      </c>
      <c r="AW1047" s="13" t="s">
        <v>32</v>
      </c>
      <c r="AX1047" s="13" t="s">
        <v>76</v>
      </c>
      <c r="AY1047" s="219" t="s">
        <v>164</v>
      </c>
    </row>
    <row r="1048" spans="1:65" s="14" customFormat="1" ht="11.25">
      <c r="B1048" s="220"/>
      <c r="C1048" s="221"/>
      <c r="D1048" s="204" t="s">
        <v>176</v>
      </c>
      <c r="E1048" s="222" t="s">
        <v>1</v>
      </c>
      <c r="F1048" s="223" t="s">
        <v>185</v>
      </c>
      <c r="G1048" s="221"/>
      <c r="H1048" s="224">
        <v>12</v>
      </c>
      <c r="I1048" s="225"/>
      <c r="J1048" s="221"/>
      <c r="K1048" s="221"/>
      <c r="L1048" s="226"/>
      <c r="M1048" s="227"/>
      <c r="N1048" s="228"/>
      <c r="O1048" s="228"/>
      <c r="P1048" s="228"/>
      <c r="Q1048" s="228"/>
      <c r="R1048" s="228"/>
      <c r="S1048" s="228"/>
      <c r="T1048" s="229"/>
      <c r="AT1048" s="230" t="s">
        <v>176</v>
      </c>
      <c r="AU1048" s="230" t="s">
        <v>84</v>
      </c>
      <c r="AV1048" s="14" t="s">
        <v>172</v>
      </c>
      <c r="AW1048" s="14" t="s">
        <v>32</v>
      </c>
      <c r="AX1048" s="14" t="s">
        <v>82</v>
      </c>
      <c r="AY1048" s="230" t="s">
        <v>164</v>
      </c>
    </row>
    <row r="1049" spans="1:65" s="2" customFormat="1" ht="14.45" customHeight="1">
      <c r="A1049" s="34"/>
      <c r="B1049" s="35"/>
      <c r="C1049" s="191" t="s">
        <v>1476</v>
      </c>
      <c r="D1049" s="191" t="s">
        <v>167</v>
      </c>
      <c r="E1049" s="192" t="s">
        <v>1477</v>
      </c>
      <c r="F1049" s="193" t="s">
        <v>1478</v>
      </c>
      <c r="G1049" s="194" t="s">
        <v>1479</v>
      </c>
      <c r="H1049" s="195">
        <v>9</v>
      </c>
      <c r="I1049" s="196"/>
      <c r="J1049" s="197">
        <f>ROUND(I1049*H1049,2)</f>
        <v>0</v>
      </c>
      <c r="K1049" s="193" t="s">
        <v>171</v>
      </c>
      <c r="L1049" s="39"/>
      <c r="M1049" s="198" t="s">
        <v>1</v>
      </c>
      <c r="N1049" s="199" t="s">
        <v>42</v>
      </c>
      <c r="O1049" s="71"/>
      <c r="P1049" s="200">
        <f>O1049*H1049</f>
        <v>0</v>
      </c>
      <c r="Q1049" s="200">
        <v>2.5000000000000001E-4</v>
      </c>
      <c r="R1049" s="200">
        <f>Q1049*H1049</f>
        <v>2.2500000000000003E-3</v>
      </c>
      <c r="S1049" s="200">
        <v>0</v>
      </c>
      <c r="T1049" s="201">
        <f>S1049*H1049</f>
        <v>0</v>
      </c>
      <c r="U1049" s="34"/>
      <c r="V1049" s="34"/>
      <c r="W1049" s="34"/>
      <c r="X1049" s="34"/>
      <c r="Y1049" s="34"/>
      <c r="Z1049" s="34"/>
      <c r="AA1049" s="34"/>
      <c r="AB1049" s="34"/>
      <c r="AC1049" s="34"/>
      <c r="AD1049" s="34"/>
      <c r="AE1049" s="34"/>
      <c r="AR1049" s="202" t="s">
        <v>865</v>
      </c>
      <c r="AT1049" s="202" t="s">
        <v>167</v>
      </c>
      <c r="AU1049" s="202" t="s">
        <v>84</v>
      </c>
      <c r="AY1049" s="17" t="s">
        <v>164</v>
      </c>
      <c r="BE1049" s="203">
        <f>IF(N1049="základní",J1049,0)</f>
        <v>0</v>
      </c>
      <c r="BF1049" s="203">
        <f>IF(N1049="snížená",J1049,0)</f>
        <v>0</v>
      </c>
      <c r="BG1049" s="203">
        <f>IF(N1049="zákl. přenesená",J1049,0)</f>
        <v>0</v>
      </c>
      <c r="BH1049" s="203">
        <f>IF(N1049="sníž. přenesená",J1049,0)</f>
        <v>0</v>
      </c>
      <c r="BI1049" s="203">
        <f>IF(N1049="nulová",J1049,0)</f>
        <v>0</v>
      </c>
      <c r="BJ1049" s="17" t="s">
        <v>84</v>
      </c>
      <c r="BK1049" s="203">
        <f>ROUND(I1049*H1049,2)</f>
        <v>0</v>
      </c>
      <c r="BL1049" s="17" t="s">
        <v>865</v>
      </c>
      <c r="BM1049" s="202" t="s">
        <v>1480</v>
      </c>
    </row>
    <row r="1050" spans="1:65" s="2" customFormat="1" ht="11.25">
      <c r="A1050" s="34"/>
      <c r="B1050" s="35"/>
      <c r="C1050" s="36"/>
      <c r="D1050" s="204" t="s">
        <v>174</v>
      </c>
      <c r="E1050" s="36"/>
      <c r="F1050" s="205" t="s">
        <v>1481</v>
      </c>
      <c r="G1050" s="36"/>
      <c r="H1050" s="36"/>
      <c r="I1050" s="206"/>
      <c r="J1050" s="36"/>
      <c r="K1050" s="36"/>
      <c r="L1050" s="39"/>
      <c r="M1050" s="207"/>
      <c r="N1050" s="208"/>
      <c r="O1050" s="71"/>
      <c r="P1050" s="71"/>
      <c r="Q1050" s="71"/>
      <c r="R1050" s="71"/>
      <c r="S1050" s="71"/>
      <c r="T1050" s="72"/>
      <c r="U1050" s="34"/>
      <c r="V1050" s="34"/>
      <c r="W1050" s="34"/>
      <c r="X1050" s="34"/>
      <c r="Y1050" s="34"/>
      <c r="Z1050" s="34"/>
      <c r="AA1050" s="34"/>
      <c r="AB1050" s="34"/>
      <c r="AC1050" s="34"/>
      <c r="AD1050" s="34"/>
      <c r="AE1050" s="34"/>
      <c r="AT1050" s="17" t="s">
        <v>174</v>
      </c>
      <c r="AU1050" s="17" t="s">
        <v>84</v>
      </c>
    </row>
    <row r="1051" spans="1:65" s="13" customFormat="1" ht="11.25">
      <c r="B1051" s="209"/>
      <c r="C1051" s="210"/>
      <c r="D1051" s="204" t="s">
        <v>176</v>
      </c>
      <c r="E1051" s="211" t="s">
        <v>1</v>
      </c>
      <c r="F1051" s="212" t="s">
        <v>1482</v>
      </c>
      <c r="G1051" s="210"/>
      <c r="H1051" s="213">
        <v>3</v>
      </c>
      <c r="I1051" s="214"/>
      <c r="J1051" s="210"/>
      <c r="K1051" s="210"/>
      <c r="L1051" s="215"/>
      <c r="M1051" s="216"/>
      <c r="N1051" s="217"/>
      <c r="O1051" s="217"/>
      <c r="P1051" s="217"/>
      <c r="Q1051" s="217"/>
      <c r="R1051" s="217"/>
      <c r="S1051" s="217"/>
      <c r="T1051" s="218"/>
      <c r="AT1051" s="219" t="s">
        <v>176</v>
      </c>
      <c r="AU1051" s="219" t="s">
        <v>84</v>
      </c>
      <c r="AV1051" s="13" t="s">
        <v>84</v>
      </c>
      <c r="AW1051" s="13" t="s">
        <v>32</v>
      </c>
      <c r="AX1051" s="13" t="s">
        <v>76</v>
      </c>
      <c r="AY1051" s="219" t="s">
        <v>164</v>
      </c>
    </row>
    <row r="1052" spans="1:65" s="13" customFormat="1" ht="11.25">
      <c r="B1052" s="209"/>
      <c r="C1052" s="210"/>
      <c r="D1052" s="204" t="s">
        <v>176</v>
      </c>
      <c r="E1052" s="211" t="s">
        <v>1</v>
      </c>
      <c r="F1052" s="212" t="s">
        <v>1483</v>
      </c>
      <c r="G1052" s="210"/>
      <c r="H1052" s="213">
        <v>6</v>
      </c>
      <c r="I1052" s="214"/>
      <c r="J1052" s="210"/>
      <c r="K1052" s="210"/>
      <c r="L1052" s="215"/>
      <c r="M1052" s="216"/>
      <c r="N1052" s="217"/>
      <c r="O1052" s="217"/>
      <c r="P1052" s="217"/>
      <c r="Q1052" s="217"/>
      <c r="R1052" s="217"/>
      <c r="S1052" s="217"/>
      <c r="T1052" s="218"/>
      <c r="AT1052" s="219" t="s">
        <v>176</v>
      </c>
      <c r="AU1052" s="219" t="s">
        <v>84</v>
      </c>
      <c r="AV1052" s="13" t="s">
        <v>84</v>
      </c>
      <c r="AW1052" s="13" t="s">
        <v>32</v>
      </c>
      <c r="AX1052" s="13" t="s">
        <v>76</v>
      </c>
      <c r="AY1052" s="219" t="s">
        <v>164</v>
      </c>
    </row>
    <row r="1053" spans="1:65" s="14" customFormat="1" ht="11.25">
      <c r="B1053" s="220"/>
      <c r="C1053" s="221"/>
      <c r="D1053" s="204" t="s">
        <v>176</v>
      </c>
      <c r="E1053" s="222" t="s">
        <v>1</v>
      </c>
      <c r="F1053" s="223" t="s">
        <v>185</v>
      </c>
      <c r="G1053" s="221"/>
      <c r="H1053" s="224">
        <v>9</v>
      </c>
      <c r="I1053" s="225"/>
      <c r="J1053" s="221"/>
      <c r="K1053" s="221"/>
      <c r="L1053" s="226"/>
      <c r="M1053" s="227"/>
      <c r="N1053" s="228"/>
      <c r="O1053" s="228"/>
      <c r="P1053" s="228"/>
      <c r="Q1053" s="228"/>
      <c r="R1053" s="228"/>
      <c r="S1053" s="228"/>
      <c r="T1053" s="229"/>
      <c r="AT1053" s="230" t="s">
        <v>176</v>
      </c>
      <c r="AU1053" s="230" t="s">
        <v>84</v>
      </c>
      <c r="AV1053" s="14" t="s">
        <v>172</v>
      </c>
      <c r="AW1053" s="14" t="s">
        <v>32</v>
      </c>
      <c r="AX1053" s="14" t="s">
        <v>82</v>
      </c>
      <c r="AY1053" s="230" t="s">
        <v>164</v>
      </c>
    </row>
    <row r="1054" spans="1:65" s="2" customFormat="1" ht="14.45" customHeight="1">
      <c r="A1054" s="34"/>
      <c r="B1054" s="35"/>
      <c r="C1054" s="191" t="s">
        <v>1484</v>
      </c>
      <c r="D1054" s="191" t="s">
        <v>167</v>
      </c>
      <c r="E1054" s="192" t="s">
        <v>1485</v>
      </c>
      <c r="F1054" s="193" t="s">
        <v>1486</v>
      </c>
      <c r="G1054" s="194" t="s">
        <v>1487</v>
      </c>
      <c r="H1054" s="195">
        <v>1</v>
      </c>
      <c r="I1054" s="196"/>
      <c r="J1054" s="197">
        <f>ROUND(I1054*H1054,2)</f>
        <v>0</v>
      </c>
      <c r="K1054" s="193" t="s">
        <v>171</v>
      </c>
      <c r="L1054" s="39"/>
      <c r="M1054" s="198" t="s">
        <v>1</v>
      </c>
      <c r="N1054" s="199" t="s">
        <v>42</v>
      </c>
      <c r="O1054" s="71"/>
      <c r="P1054" s="200">
        <f>O1054*H1054</f>
        <v>0</v>
      </c>
      <c r="Q1054" s="200">
        <v>5.6999999999999998E-4</v>
      </c>
      <c r="R1054" s="200">
        <f>Q1054*H1054</f>
        <v>5.6999999999999998E-4</v>
      </c>
      <c r="S1054" s="200">
        <v>0</v>
      </c>
      <c r="T1054" s="201">
        <f>S1054*H1054</f>
        <v>0</v>
      </c>
      <c r="U1054" s="34"/>
      <c r="V1054" s="34"/>
      <c r="W1054" s="34"/>
      <c r="X1054" s="34"/>
      <c r="Y1054" s="34"/>
      <c r="Z1054" s="34"/>
      <c r="AA1054" s="34"/>
      <c r="AB1054" s="34"/>
      <c r="AC1054" s="34"/>
      <c r="AD1054" s="34"/>
      <c r="AE1054" s="34"/>
      <c r="AR1054" s="202" t="s">
        <v>865</v>
      </c>
      <c r="AT1054" s="202" t="s">
        <v>167</v>
      </c>
      <c r="AU1054" s="202" t="s">
        <v>84</v>
      </c>
      <c r="AY1054" s="17" t="s">
        <v>164</v>
      </c>
      <c r="BE1054" s="203">
        <f>IF(N1054="základní",J1054,0)</f>
        <v>0</v>
      </c>
      <c r="BF1054" s="203">
        <f>IF(N1054="snížená",J1054,0)</f>
        <v>0</v>
      </c>
      <c r="BG1054" s="203">
        <f>IF(N1054="zákl. přenesená",J1054,0)</f>
        <v>0</v>
      </c>
      <c r="BH1054" s="203">
        <f>IF(N1054="sníž. přenesená",J1054,0)</f>
        <v>0</v>
      </c>
      <c r="BI1054" s="203">
        <f>IF(N1054="nulová",J1054,0)</f>
        <v>0</v>
      </c>
      <c r="BJ1054" s="17" t="s">
        <v>84</v>
      </c>
      <c r="BK1054" s="203">
        <f>ROUND(I1054*H1054,2)</f>
        <v>0</v>
      </c>
      <c r="BL1054" s="17" t="s">
        <v>865</v>
      </c>
      <c r="BM1054" s="202" t="s">
        <v>1488</v>
      </c>
    </row>
    <row r="1055" spans="1:65" s="2" customFormat="1" ht="11.25">
      <c r="A1055" s="34"/>
      <c r="B1055" s="35"/>
      <c r="C1055" s="36"/>
      <c r="D1055" s="204" t="s">
        <v>174</v>
      </c>
      <c r="E1055" s="36"/>
      <c r="F1055" s="205" t="s">
        <v>1489</v>
      </c>
      <c r="G1055" s="36"/>
      <c r="H1055" s="36"/>
      <c r="I1055" s="206"/>
      <c r="J1055" s="36"/>
      <c r="K1055" s="36"/>
      <c r="L1055" s="39"/>
      <c r="M1055" s="207"/>
      <c r="N1055" s="208"/>
      <c r="O1055" s="71"/>
      <c r="P1055" s="71"/>
      <c r="Q1055" s="71"/>
      <c r="R1055" s="71"/>
      <c r="S1055" s="71"/>
      <c r="T1055" s="72"/>
      <c r="U1055" s="34"/>
      <c r="V1055" s="34"/>
      <c r="W1055" s="34"/>
      <c r="X1055" s="34"/>
      <c r="Y1055" s="34"/>
      <c r="Z1055" s="34"/>
      <c r="AA1055" s="34"/>
      <c r="AB1055" s="34"/>
      <c r="AC1055" s="34"/>
      <c r="AD1055" s="34"/>
      <c r="AE1055" s="34"/>
      <c r="AT1055" s="17" t="s">
        <v>174</v>
      </c>
      <c r="AU1055" s="17" t="s">
        <v>84</v>
      </c>
    </row>
    <row r="1056" spans="1:65" s="13" customFormat="1" ht="11.25">
      <c r="B1056" s="209"/>
      <c r="C1056" s="210"/>
      <c r="D1056" s="204" t="s">
        <v>176</v>
      </c>
      <c r="E1056" s="211" t="s">
        <v>1</v>
      </c>
      <c r="F1056" s="212" t="s">
        <v>1490</v>
      </c>
      <c r="G1056" s="210"/>
      <c r="H1056" s="213">
        <v>1</v>
      </c>
      <c r="I1056" s="214"/>
      <c r="J1056" s="210"/>
      <c r="K1056" s="210"/>
      <c r="L1056" s="215"/>
      <c r="M1056" s="216"/>
      <c r="N1056" s="217"/>
      <c r="O1056" s="217"/>
      <c r="P1056" s="217"/>
      <c r="Q1056" s="217"/>
      <c r="R1056" s="217"/>
      <c r="S1056" s="217"/>
      <c r="T1056" s="218"/>
      <c r="AT1056" s="219" t="s">
        <v>176</v>
      </c>
      <c r="AU1056" s="219" t="s">
        <v>84</v>
      </c>
      <c r="AV1056" s="13" t="s">
        <v>84</v>
      </c>
      <c r="AW1056" s="13" t="s">
        <v>32</v>
      </c>
      <c r="AX1056" s="13" t="s">
        <v>82</v>
      </c>
      <c r="AY1056" s="219" t="s">
        <v>164</v>
      </c>
    </row>
    <row r="1057" spans="1:65" s="2" customFormat="1" ht="24.2" customHeight="1">
      <c r="A1057" s="34"/>
      <c r="B1057" s="35"/>
      <c r="C1057" s="191" t="s">
        <v>1491</v>
      </c>
      <c r="D1057" s="191" t="s">
        <v>167</v>
      </c>
      <c r="E1057" s="192" t="s">
        <v>1492</v>
      </c>
      <c r="F1057" s="193" t="s">
        <v>1493</v>
      </c>
      <c r="G1057" s="194" t="s">
        <v>322</v>
      </c>
      <c r="H1057" s="195">
        <v>12</v>
      </c>
      <c r="I1057" s="196"/>
      <c r="J1057" s="197">
        <f>ROUND(I1057*H1057,2)</f>
        <v>0</v>
      </c>
      <c r="K1057" s="193" t="s">
        <v>171</v>
      </c>
      <c r="L1057" s="39"/>
      <c r="M1057" s="198" t="s">
        <v>1</v>
      </c>
      <c r="N1057" s="199" t="s">
        <v>42</v>
      </c>
      <c r="O1057" s="71"/>
      <c r="P1057" s="200">
        <f>O1057*H1057</f>
        <v>0</v>
      </c>
      <c r="Q1057" s="200">
        <v>2.0000000000000001E-4</v>
      </c>
      <c r="R1057" s="200">
        <f>Q1057*H1057</f>
        <v>2.4000000000000002E-3</v>
      </c>
      <c r="S1057" s="200">
        <v>0</v>
      </c>
      <c r="T1057" s="201">
        <f>S1057*H1057</f>
        <v>0</v>
      </c>
      <c r="U1057" s="34"/>
      <c r="V1057" s="34"/>
      <c r="W1057" s="34"/>
      <c r="X1057" s="34"/>
      <c r="Y1057" s="34"/>
      <c r="Z1057" s="34"/>
      <c r="AA1057" s="34"/>
      <c r="AB1057" s="34"/>
      <c r="AC1057" s="34"/>
      <c r="AD1057" s="34"/>
      <c r="AE1057" s="34"/>
      <c r="AR1057" s="202" t="s">
        <v>865</v>
      </c>
      <c r="AT1057" s="202" t="s">
        <v>167</v>
      </c>
      <c r="AU1057" s="202" t="s">
        <v>84</v>
      </c>
      <c r="AY1057" s="17" t="s">
        <v>164</v>
      </c>
      <c r="BE1057" s="203">
        <f>IF(N1057="základní",J1057,0)</f>
        <v>0</v>
      </c>
      <c r="BF1057" s="203">
        <f>IF(N1057="snížená",J1057,0)</f>
        <v>0</v>
      </c>
      <c r="BG1057" s="203">
        <f>IF(N1057="zákl. přenesená",J1057,0)</f>
        <v>0</v>
      </c>
      <c r="BH1057" s="203">
        <f>IF(N1057="sníž. přenesená",J1057,0)</f>
        <v>0</v>
      </c>
      <c r="BI1057" s="203">
        <f>IF(N1057="nulová",J1057,0)</f>
        <v>0</v>
      </c>
      <c r="BJ1057" s="17" t="s">
        <v>84</v>
      </c>
      <c r="BK1057" s="203">
        <f>ROUND(I1057*H1057,2)</f>
        <v>0</v>
      </c>
      <c r="BL1057" s="17" t="s">
        <v>865</v>
      </c>
      <c r="BM1057" s="202" t="s">
        <v>1494</v>
      </c>
    </row>
    <row r="1058" spans="1:65" s="2" customFormat="1" ht="19.5">
      <c r="A1058" s="34"/>
      <c r="B1058" s="35"/>
      <c r="C1058" s="36"/>
      <c r="D1058" s="204" t="s">
        <v>174</v>
      </c>
      <c r="E1058" s="36"/>
      <c r="F1058" s="205" t="s">
        <v>1495</v>
      </c>
      <c r="G1058" s="36"/>
      <c r="H1058" s="36"/>
      <c r="I1058" s="206"/>
      <c r="J1058" s="36"/>
      <c r="K1058" s="36"/>
      <c r="L1058" s="39"/>
      <c r="M1058" s="207"/>
      <c r="N1058" s="208"/>
      <c r="O1058" s="71"/>
      <c r="P1058" s="71"/>
      <c r="Q1058" s="71"/>
      <c r="R1058" s="71"/>
      <c r="S1058" s="71"/>
      <c r="T1058" s="72"/>
      <c r="U1058" s="34"/>
      <c r="V1058" s="34"/>
      <c r="W1058" s="34"/>
      <c r="X1058" s="34"/>
      <c r="Y1058" s="34"/>
      <c r="Z1058" s="34"/>
      <c r="AA1058" s="34"/>
      <c r="AB1058" s="34"/>
      <c r="AC1058" s="34"/>
      <c r="AD1058" s="34"/>
      <c r="AE1058" s="34"/>
      <c r="AT1058" s="17" t="s">
        <v>174</v>
      </c>
      <c r="AU1058" s="17" t="s">
        <v>84</v>
      </c>
    </row>
    <row r="1059" spans="1:65" s="13" customFormat="1" ht="11.25">
      <c r="B1059" s="209"/>
      <c r="C1059" s="210"/>
      <c r="D1059" s="204" t="s">
        <v>176</v>
      </c>
      <c r="E1059" s="211" t="s">
        <v>1</v>
      </c>
      <c r="F1059" s="212" t="s">
        <v>1496</v>
      </c>
      <c r="G1059" s="210"/>
      <c r="H1059" s="213">
        <v>12</v>
      </c>
      <c r="I1059" s="214"/>
      <c r="J1059" s="210"/>
      <c r="K1059" s="210"/>
      <c r="L1059" s="215"/>
      <c r="M1059" s="216"/>
      <c r="N1059" s="217"/>
      <c r="O1059" s="217"/>
      <c r="P1059" s="217"/>
      <c r="Q1059" s="217"/>
      <c r="R1059" s="217"/>
      <c r="S1059" s="217"/>
      <c r="T1059" s="218"/>
      <c r="AT1059" s="219" t="s">
        <v>176</v>
      </c>
      <c r="AU1059" s="219" t="s">
        <v>84</v>
      </c>
      <c r="AV1059" s="13" t="s">
        <v>84</v>
      </c>
      <c r="AW1059" s="13" t="s">
        <v>32</v>
      </c>
      <c r="AX1059" s="13" t="s">
        <v>82</v>
      </c>
      <c r="AY1059" s="219" t="s">
        <v>164</v>
      </c>
    </row>
    <row r="1060" spans="1:65" s="2" customFormat="1" ht="24.2" customHeight="1">
      <c r="A1060" s="34"/>
      <c r="B1060" s="35"/>
      <c r="C1060" s="191" t="s">
        <v>1497</v>
      </c>
      <c r="D1060" s="191" t="s">
        <v>167</v>
      </c>
      <c r="E1060" s="192" t="s">
        <v>1498</v>
      </c>
      <c r="F1060" s="193" t="s">
        <v>1499</v>
      </c>
      <c r="G1060" s="194" t="s">
        <v>322</v>
      </c>
      <c r="H1060" s="195">
        <v>4</v>
      </c>
      <c r="I1060" s="196"/>
      <c r="J1060" s="197">
        <f>ROUND(I1060*H1060,2)</f>
        <v>0</v>
      </c>
      <c r="K1060" s="193" t="s">
        <v>171</v>
      </c>
      <c r="L1060" s="39"/>
      <c r="M1060" s="198" t="s">
        <v>1</v>
      </c>
      <c r="N1060" s="199" t="s">
        <v>42</v>
      </c>
      <c r="O1060" s="71"/>
      <c r="P1060" s="200">
        <f>O1060*H1060</f>
        <v>0</v>
      </c>
      <c r="Q1060" s="200">
        <v>3.2000000000000003E-4</v>
      </c>
      <c r="R1060" s="200">
        <f>Q1060*H1060</f>
        <v>1.2800000000000001E-3</v>
      </c>
      <c r="S1060" s="200">
        <v>0</v>
      </c>
      <c r="T1060" s="201">
        <f>S1060*H1060</f>
        <v>0</v>
      </c>
      <c r="U1060" s="34"/>
      <c r="V1060" s="34"/>
      <c r="W1060" s="34"/>
      <c r="X1060" s="34"/>
      <c r="Y1060" s="34"/>
      <c r="Z1060" s="34"/>
      <c r="AA1060" s="34"/>
      <c r="AB1060" s="34"/>
      <c r="AC1060" s="34"/>
      <c r="AD1060" s="34"/>
      <c r="AE1060" s="34"/>
      <c r="AR1060" s="202" t="s">
        <v>865</v>
      </c>
      <c r="AT1060" s="202" t="s">
        <v>167</v>
      </c>
      <c r="AU1060" s="202" t="s">
        <v>84</v>
      </c>
      <c r="AY1060" s="17" t="s">
        <v>164</v>
      </c>
      <c r="BE1060" s="203">
        <f>IF(N1060="základní",J1060,0)</f>
        <v>0</v>
      </c>
      <c r="BF1060" s="203">
        <f>IF(N1060="snížená",J1060,0)</f>
        <v>0</v>
      </c>
      <c r="BG1060" s="203">
        <f>IF(N1060="zákl. přenesená",J1060,0)</f>
        <v>0</v>
      </c>
      <c r="BH1060" s="203">
        <f>IF(N1060="sníž. přenesená",J1060,0)</f>
        <v>0</v>
      </c>
      <c r="BI1060" s="203">
        <f>IF(N1060="nulová",J1060,0)</f>
        <v>0</v>
      </c>
      <c r="BJ1060" s="17" t="s">
        <v>84</v>
      </c>
      <c r="BK1060" s="203">
        <f>ROUND(I1060*H1060,2)</f>
        <v>0</v>
      </c>
      <c r="BL1060" s="17" t="s">
        <v>865</v>
      </c>
      <c r="BM1060" s="202" t="s">
        <v>1500</v>
      </c>
    </row>
    <row r="1061" spans="1:65" s="2" customFormat="1" ht="19.5">
      <c r="A1061" s="34"/>
      <c r="B1061" s="35"/>
      <c r="C1061" s="36"/>
      <c r="D1061" s="204" t="s">
        <v>174</v>
      </c>
      <c r="E1061" s="36"/>
      <c r="F1061" s="205" t="s">
        <v>1501</v>
      </c>
      <c r="G1061" s="36"/>
      <c r="H1061" s="36"/>
      <c r="I1061" s="206"/>
      <c r="J1061" s="36"/>
      <c r="K1061" s="36"/>
      <c r="L1061" s="39"/>
      <c r="M1061" s="207"/>
      <c r="N1061" s="208"/>
      <c r="O1061" s="71"/>
      <c r="P1061" s="71"/>
      <c r="Q1061" s="71"/>
      <c r="R1061" s="71"/>
      <c r="S1061" s="71"/>
      <c r="T1061" s="72"/>
      <c r="U1061" s="34"/>
      <c r="V1061" s="34"/>
      <c r="W1061" s="34"/>
      <c r="X1061" s="34"/>
      <c r="Y1061" s="34"/>
      <c r="Z1061" s="34"/>
      <c r="AA1061" s="34"/>
      <c r="AB1061" s="34"/>
      <c r="AC1061" s="34"/>
      <c r="AD1061" s="34"/>
      <c r="AE1061" s="34"/>
      <c r="AT1061" s="17" t="s">
        <v>174</v>
      </c>
      <c r="AU1061" s="17" t="s">
        <v>84</v>
      </c>
    </row>
    <row r="1062" spans="1:65" s="13" customFormat="1" ht="11.25">
      <c r="B1062" s="209"/>
      <c r="C1062" s="210"/>
      <c r="D1062" s="204" t="s">
        <v>176</v>
      </c>
      <c r="E1062" s="211" t="s">
        <v>1</v>
      </c>
      <c r="F1062" s="212" t="s">
        <v>1502</v>
      </c>
      <c r="G1062" s="210"/>
      <c r="H1062" s="213">
        <v>4</v>
      </c>
      <c r="I1062" s="214"/>
      <c r="J1062" s="210"/>
      <c r="K1062" s="210"/>
      <c r="L1062" s="215"/>
      <c r="M1062" s="216"/>
      <c r="N1062" s="217"/>
      <c r="O1062" s="217"/>
      <c r="P1062" s="217"/>
      <c r="Q1062" s="217"/>
      <c r="R1062" s="217"/>
      <c r="S1062" s="217"/>
      <c r="T1062" s="218"/>
      <c r="AT1062" s="219" t="s">
        <v>176</v>
      </c>
      <c r="AU1062" s="219" t="s">
        <v>84</v>
      </c>
      <c r="AV1062" s="13" t="s">
        <v>84</v>
      </c>
      <c r="AW1062" s="13" t="s">
        <v>32</v>
      </c>
      <c r="AX1062" s="13" t="s">
        <v>82</v>
      </c>
      <c r="AY1062" s="219" t="s">
        <v>164</v>
      </c>
    </row>
    <row r="1063" spans="1:65" s="2" customFormat="1" ht="14.45" customHeight="1">
      <c r="A1063" s="34"/>
      <c r="B1063" s="35"/>
      <c r="C1063" s="191" t="s">
        <v>1503</v>
      </c>
      <c r="D1063" s="191" t="s">
        <v>167</v>
      </c>
      <c r="E1063" s="192" t="s">
        <v>1504</v>
      </c>
      <c r="F1063" s="193" t="s">
        <v>1505</v>
      </c>
      <c r="G1063" s="194" t="s">
        <v>322</v>
      </c>
      <c r="H1063" s="195">
        <v>8</v>
      </c>
      <c r="I1063" s="196"/>
      <c r="J1063" s="197">
        <f>ROUND(I1063*H1063,2)</f>
        <v>0</v>
      </c>
      <c r="K1063" s="193" t="s">
        <v>171</v>
      </c>
      <c r="L1063" s="39"/>
      <c r="M1063" s="198" t="s">
        <v>1</v>
      </c>
      <c r="N1063" s="199" t="s">
        <v>42</v>
      </c>
      <c r="O1063" s="71"/>
      <c r="P1063" s="200">
        <f>O1063*H1063</f>
        <v>0</v>
      </c>
      <c r="Q1063" s="200">
        <v>5.6999999999999998E-4</v>
      </c>
      <c r="R1063" s="200">
        <f>Q1063*H1063</f>
        <v>4.5599999999999998E-3</v>
      </c>
      <c r="S1063" s="200">
        <v>0</v>
      </c>
      <c r="T1063" s="201">
        <f>S1063*H1063</f>
        <v>0</v>
      </c>
      <c r="U1063" s="34"/>
      <c r="V1063" s="34"/>
      <c r="W1063" s="34"/>
      <c r="X1063" s="34"/>
      <c r="Y1063" s="34"/>
      <c r="Z1063" s="34"/>
      <c r="AA1063" s="34"/>
      <c r="AB1063" s="34"/>
      <c r="AC1063" s="34"/>
      <c r="AD1063" s="34"/>
      <c r="AE1063" s="34"/>
      <c r="AR1063" s="202" t="s">
        <v>865</v>
      </c>
      <c r="AT1063" s="202" t="s">
        <v>167</v>
      </c>
      <c r="AU1063" s="202" t="s">
        <v>84</v>
      </c>
      <c r="AY1063" s="17" t="s">
        <v>164</v>
      </c>
      <c r="BE1063" s="203">
        <f>IF(N1063="základní",J1063,0)</f>
        <v>0</v>
      </c>
      <c r="BF1063" s="203">
        <f>IF(N1063="snížená",J1063,0)</f>
        <v>0</v>
      </c>
      <c r="BG1063" s="203">
        <f>IF(N1063="zákl. přenesená",J1063,0)</f>
        <v>0</v>
      </c>
      <c r="BH1063" s="203">
        <f>IF(N1063="sníž. přenesená",J1063,0)</f>
        <v>0</v>
      </c>
      <c r="BI1063" s="203">
        <f>IF(N1063="nulová",J1063,0)</f>
        <v>0</v>
      </c>
      <c r="BJ1063" s="17" t="s">
        <v>84</v>
      </c>
      <c r="BK1063" s="203">
        <f>ROUND(I1063*H1063,2)</f>
        <v>0</v>
      </c>
      <c r="BL1063" s="17" t="s">
        <v>865</v>
      </c>
      <c r="BM1063" s="202" t="s">
        <v>1506</v>
      </c>
    </row>
    <row r="1064" spans="1:65" s="2" customFormat="1" ht="11.25">
      <c r="A1064" s="34"/>
      <c r="B1064" s="35"/>
      <c r="C1064" s="36"/>
      <c r="D1064" s="204" t="s">
        <v>174</v>
      </c>
      <c r="E1064" s="36"/>
      <c r="F1064" s="205" t="s">
        <v>1507</v>
      </c>
      <c r="G1064" s="36"/>
      <c r="H1064" s="36"/>
      <c r="I1064" s="206"/>
      <c r="J1064" s="36"/>
      <c r="K1064" s="36"/>
      <c r="L1064" s="39"/>
      <c r="M1064" s="207"/>
      <c r="N1064" s="208"/>
      <c r="O1064" s="71"/>
      <c r="P1064" s="71"/>
      <c r="Q1064" s="71"/>
      <c r="R1064" s="71"/>
      <c r="S1064" s="71"/>
      <c r="T1064" s="72"/>
      <c r="U1064" s="34"/>
      <c r="V1064" s="34"/>
      <c r="W1064" s="34"/>
      <c r="X1064" s="34"/>
      <c r="Y1064" s="34"/>
      <c r="Z1064" s="34"/>
      <c r="AA1064" s="34"/>
      <c r="AB1064" s="34"/>
      <c r="AC1064" s="34"/>
      <c r="AD1064" s="34"/>
      <c r="AE1064" s="34"/>
      <c r="AT1064" s="17" t="s">
        <v>174</v>
      </c>
      <c r="AU1064" s="17" t="s">
        <v>84</v>
      </c>
    </row>
    <row r="1065" spans="1:65" s="13" customFormat="1" ht="11.25">
      <c r="B1065" s="209"/>
      <c r="C1065" s="210"/>
      <c r="D1065" s="204" t="s">
        <v>176</v>
      </c>
      <c r="E1065" s="211" t="s">
        <v>1</v>
      </c>
      <c r="F1065" s="212" t="s">
        <v>1508</v>
      </c>
      <c r="G1065" s="210"/>
      <c r="H1065" s="213">
        <v>8</v>
      </c>
      <c r="I1065" s="214"/>
      <c r="J1065" s="210"/>
      <c r="K1065" s="210"/>
      <c r="L1065" s="215"/>
      <c r="M1065" s="216"/>
      <c r="N1065" s="217"/>
      <c r="O1065" s="217"/>
      <c r="P1065" s="217"/>
      <c r="Q1065" s="217"/>
      <c r="R1065" s="217"/>
      <c r="S1065" s="217"/>
      <c r="T1065" s="218"/>
      <c r="AT1065" s="219" t="s">
        <v>176</v>
      </c>
      <c r="AU1065" s="219" t="s">
        <v>84</v>
      </c>
      <c r="AV1065" s="13" t="s">
        <v>84</v>
      </c>
      <c r="AW1065" s="13" t="s">
        <v>32</v>
      </c>
      <c r="AX1065" s="13" t="s">
        <v>82</v>
      </c>
      <c r="AY1065" s="219" t="s">
        <v>164</v>
      </c>
    </row>
    <row r="1066" spans="1:65" s="2" customFormat="1" ht="14.45" customHeight="1">
      <c r="A1066" s="34"/>
      <c r="B1066" s="35"/>
      <c r="C1066" s="191" t="s">
        <v>1509</v>
      </c>
      <c r="D1066" s="191" t="s">
        <v>167</v>
      </c>
      <c r="E1066" s="192" t="s">
        <v>1510</v>
      </c>
      <c r="F1066" s="193" t="s">
        <v>1511</v>
      </c>
      <c r="G1066" s="194" t="s">
        <v>322</v>
      </c>
      <c r="H1066" s="195">
        <v>2</v>
      </c>
      <c r="I1066" s="196"/>
      <c r="J1066" s="197">
        <f>ROUND(I1066*H1066,2)</f>
        <v>0</v>
      </c>
      <c r="K1066" s="193" t="s">
        <v>171</v>
      </c>
      <c r="L1066" s="39"/>
      <c r="M1066" s="198" t="s">
        <v>1</v>
      </c>
      <c r="N1066" s="199" t="s">
        <v>42</v>
      </c>
      <c r="O1066" s="71"/>
      <c r="P1066" s="200">
        <f>O1066*H1066</f>
        <v>0</v>
      </c>
      <c r="Q1066" s="200">
        <v>7.2000000000000005E-4</v>
      </c>
      <c r="R1066" s="200">
        <f>Q1066*H1066</f>
        <v>1.4400000000000001E-3</v>
      </c>
      <c r="S1066" s="200">
        <v>0</v>
      </c>
      <c r="T1066" s="201">
        <f>S1066*H1066</f>
        <v>0</v>
      </c>
      <c r="U1066" s="34"/>
      <c r="V1066" s="34"/>
      <c r="W1066" s="34"/>
      <c r="X1066" s="34"/>
      <c r="Y1066" s="34"/>
      <c r="Z1066" s="34"/>
      <c r="AA1066" s="34"/>
      <c r="AB1066" s="34"/>
      <c r="AC1066" s="34"/>
      <c r="AD1066" s="34"/>
      <c r="AE1066" s="34"/>
      <c r="AR1066" s="202" t="s">
        <v>865</v>
      </c>
      <c r="AT1066" s="202" t="s">
        <v>167</v>
      </c>
      <c r="AU1066" s="202" t="s">
        <v>84</v>
      </c>
      <c r="AY1066" s="17" t="s">
        <v>164</v>
      </c>
      <c r="BE1066" s="203">
        <f>IF(N1066="základní",J1066,0)</f>
        <v>0</v>
      </c>
      <c r="BF1066" s="203">
        <f>IF(N1066="snížená",J1066,0)</f>
        <v>0</v>
      </c>
      <c r="BG1066" s="203">
        <f>IF(N1066="zákl. přenesená",J1066,0)</f>
        <v>0</v>
      </c>
      <c r="BH1066" s="203">
        <f>IF(N1066="sníž. přenesená",J1066,0)</f>
        <v>0</v>
      </c>
      <c r="BI1066" s="203">
        <f>IF(N1066="nulová",J1066,0)</f>
        <v>0</v>
      </c>
      <c r="BJ1066" s="17" t="s">
        <v>84</v>
      </c>
      <c r="BK1066" s="203">
        <f>ROUND(I1066*H1066,2)</f>
        <v>0</v>
      </c>
      <c r="BL1066" s="17" t="s">
        <v>865</v>
      </c>
      <c r="BM1066" s="202" t="s">
        <v>1512</v>
      </c>
    </row>
    <row r="1067" spans="1:65" s="2" customFormat="1" ht="11.25">
      <c r="A1067" s="34"/>
      <c r="B1067" s="35"/>
      <c r="C1067" s="36"/>
      <c r="D1067" s="204" t="s">
        <v>174</v>
      </c>
      <c r="E1067" s="36"/>
      <c r="F1067" s="205" t="s">
        <v>1513</v>
      </c>
      <c r="G1067" s="36"/>
      <c r="H1067" s="36"/>
      <c r="I1067" s="206"/>
      <c r="J1067" s="36"/>
      <c r="K1067" s="36"/>
      <c r="L1067" s="39"/>
      <c r="M1067" s="207"/>
      <c r="N1067" s="208"/>
      <c r="O1067" s="71"/>
      <c r="P1067" s="71"/>
      <c r="Q1067" s="71"/>
      <c r="R1067" s="71"/>
      <c r="S1067" s="71"/>
      <c r="T1067" s="72"/>
      <c r="U1067" s="34"/>
      <c r="V1067" s="34"/>
      <c r="W1067" s="34"/>
      <c r="X1067" s="34"/>
      <c r="Y1067" s="34"/>
      <c r="Z1067" s="34"/>
      <c r="AA1067" s="34"/>
      <c r="AB1067" s="34"/>
      <c r="AC1067" s="34"/>
      <c r="AD1067" s="34"/>
      <c r="AE1067" s="34"/>
      <c r="AT1067" s="17" t="s">
        <v>174</v>
      </c>
      <c r="AU1067" s="17" t="s">
        <v>84</v>
      </c>
    </row>
    <row r="1068" spans="1:65" s="13" customFormat="1" ht="11.25">
      <c r="B1068" s="209"/>
      <c r="C1068" s="210"/>
      <c r="D1068" s="204" t="s">
        <v>176</v>
      </c>
      <c r="E1068" s="211" t="s">
        <v>1</v>
      </c>
      <c r="F1068" s="212" t="s">
        <v>1514</v>
      </c>
      <c r="G1068" s="210"/>
      <c r="H1068" s="213">
        <v>2</v>
      </c>
      <c r="I1068" s="214"/>
      <c r="J1068" s="210"/>
      <c r="K1068" s="210"/>
      <c r="L1068" s="215"/>
      <c r="M1068" s="216"/>
      <c r="N1068" s="217"/>
      <c r="O1068" s="217"/>
      <c r="P1068" s="217"/>
      <c r="Q1068" s="217"/>
      <c r="R1068" s="217"/>
      <c r="S1068" s="217"/>
      <c r="T1068" s="218"/>
      <c r="AT1068" s="219" t="s">
        <v>176</v>
      </c>
      <c r="AU1068" s="219" t="s">
        <v>84</v>
      </c>
      <c r="AV1068" s="13" t="s">
        <v>84</v>
      </c>
      <c r="AW1068" s="13" t="s">
        <v>32</v>
      </c>
      <c r="AX1068" s="13" t="s">
        <v>82</v>
      </c>
      <c r="AY1068" s="219" t="s">
        <v>164</v>
      </c>
    </row>
    <row r="1069" spans="1:65" s="2" customFormat="1" ht="24.2" customHeight="1">
      <c r="A1069" s="34"/>
      <c r="B1069" s="35"/>
      <c r="C1069" s="191" t="s">
        <v>1515</v>
      </c>
      <c r="D1069" s="191" t="s">
        <v>167</v>
      </c>
      <c r="E1069" s="192" t="s">
        <v>1516</v>
      </c>
      <c r="F1069" s="193" t="s">
        <v>1517</v>
      </c>
      <c r="G1069" s="194" t="s">
        <v>322</v>
      </c>
      <c r="H1069" s="195">
        <v>2</v>
      </c>
      <c r="I1069" s="196"/>
      <c r="J1069" s="197">
        <f>ROUND(I1069*H1069,2)</f>
        <v>0</v>
      </c>
      <c r="K1069" s="193" t="s">
        <v>171</v>
      </c>
      <c r="L1069" s="39"/>
      <c r="M1069" s="198" t="s">
        <v>1</v>
      </c>
      <c r="N1069" s="199" t="s">
        <v>42</v>
      </c>
      <c r="O1069" s="71"/>
      <c r="P1069" s="200">
        <f>O1069*H1069</f>
        <v>0</v>
      </c>
      <c r="Q1069" s="200">
        <v>2.4000000000000001E-4</v>
      </c>
      <c r="R1069" s="200">
        <f>Q1069*H1069</f>
        <v>4.8000000000000001E-4</v>
      </c>
      <c r="S1069" s="200">
        <v>0</v>
      </c>
      <c r="T1069" s="201">
        <f>S1069*H1069</f>
        <v>0</v>
      </c>
      <c r="U1069" s="34"/>
      <c r="V1069" s="34"/>
      <c r="W1069" s="34"/>
      <c r="X1069" s="34"/>
      <c r="Y1069" s="34"/>
      <c r="Z1069" s="34"/>
      <c r="AA1069" s="34"/>
      <c r="AB1069" s="34"/>
      <c r="AC1069" s="34"/>
      <c r="AD1069" s="34"/>
      <c r="AE1069" s="34"/>
      <c r="AR1069" s="202" t="s">
        <v>865</v>
      </c>
      <c r="AT1069" s="202" t="s">
        <v>167</v>
      </c>
      <c r="AU1069" s="202" t="s">
        <v>84</v>
      </c>
      <c r="AY1069" s="17" t="s">
        <v>164</v>
      </c>
      <c r="BE1069" s="203">
        <f>IF(N1069="základní",J1069,0)</f>
        <v>0</v>
      </c>
      <c r="BF1069" s="203">
        <f>IF(N1069="snížená",J1069,0)</f>
        <v>0</v>
      </c>
      <c r="BG1069" s="203">
        <f>IF(N1069="zákl. přenesená",J1069,0)</f>
        <v>0</v>
      </c>
      <c r="BH1069" s="203">
        <f>IF(N1069="sníž. přenesená",J1069,0)</f>
        <v>0</v>
      </c>
      <c r="BI1069" s="203">
        <f>IF(N1069="nulová",J1069,0)</f>
        <v>0</v>
      </c>
      <c r="BJ1069" s="17" t="s">
        <v>84</v>
      </c>
      <c r="BK1069" s="203">
        <f>ROUND(I1069*H1069,2)</f>
        <v>0</v>
      </c>
      <c r="BL1069" s="17" t="s">
        <v>865</v>
      </c>
      <c r="BM1069" s="202" t="s">
        <v>1518</v>
      </c>
    </row>
    <row r="1070" spans="1:65" s="2" customFormat="1" ht="19.5">
      <c r="A1070" s="34"/>
      <c r="B1070" s="35"/>
      <c r="C1070" s="36"/>
      <c r="D1070" s="204" t="s">
        <v>174</v>
      </c>
      <c r="E1070" s="36"/>
      <c r="F1070" s="205" t="s">
        <v>1519</v>
      </c>
      <c r="G1070" s="36"/>
      <c r="H1070" s="36"/>
      <c r="I1070" s="206"/>
      <c r="J1070" s="36"/>
      <c r="K1070" s="36"/>
      <c r="L1070" s="39"/>
      <c r="M1070" s="207"/>
      <c r="N1070" s="208"/>
      <c r="O1070" s="71"/>
      <c r="P1070" s="71"/>
      <c r="Q1070" s="71"/>
      <c r="R1070" s="71"/>
      <c r="S1070" s="71"/>
      <c r="T1070" s="72"/>
      <c r="U1070" s="34"/>
      <c r="V1070" s="34"/>
      <c r="W1070" s="34"/>
      <c r="X1070" s="34"/>
      <c r="Y1070" s="34"/>
      <c r="Z1070" s="34"/>
      <c r="AA1070" s="34"/>
      <c r="AB1070" s="34"/>
      <c r="AC1070" s="34"/>
      <c r="AD1070" s="34"/>
      <c r="AE1070" s="34"/>
      <c r="AT1070" s="17" t="s">
        <v>174</v>
      </c>
      <c r="AU1070" s="17" t="s">
        <v>84</v>
      </c>
    </row>
    <row r="1071" spans="1:65" s="13" customFormat="1" ht="11.25">
      <c r="B1071" s="209"/>
      <c r="C1071" s="210"/>
      <c r="D1071" s="204" t="s">
        <v>176</v>
      </c>
      <c r="E1071" s="211" t="s">
        <v>1</v>
      </c>
      <c r="F1071" s="212" t="s">
        <v>1514</v>
      </c>
      <c r="G1071" s="210"/>
      <c r="H1071" s="213">
        <v>2</v>
      </c>
      <c r="I1071" s="214"/>
      <c r="J1071" s="210"/>
      <c r="K1071" s="210"/>
      <c r="L1071" s="215"/>
      <c r="M1071" s="216"/>
      <c r="N1071" s="217"/>
      <c r="O1071" s="217"/>
      <c r="P1071" s="217"/>
      <c r="Q1071" s="217"/>
      <c r="R1071" s="217"/>
      <c r="S1071" s="217"/>
      <c r="T1071" s="218"/>
      <c r="AT1071" s="219" t="s">
        <v>176</v>
      </c>
      <c r="AU1071" s="219" t="s">
        <v>84</v>
      </c>
      <c r="AV1071" s="13" t="s">
        <v>84</v>
      </c>
      <c r="AW1071" s="13" t="s">
        <v>32</v>
      </c>
      <c r="AX1071" s="13" t="s">
        <v>82</v>
      </c>
      <c r="AY1071" s="219" t="s">
        <v>164</v>
      </c>
    </row>
    <row r="1072" spans="1:65" s="2" customFormat="1" ht="24.2" customHeight="1">
      <c r="A1072" s="34"/>
      <c r="B1072" s="35"/>
      <c r="C1072" s="191" t="s">
        <v>1520</v>
      </c>
      <c r="D1072" s="191" t="s">
        <v>167</v>
      </c>
      <c r="E1072" s="192" t="s">
        <v>1521</v>
      </c>
      <c r="F1072" s="193" t="s">
        <v>1522</v>
      </c>
      <c r="G1072" s="194" t="s">
        <v>322</v>
      </c>
      <c r="H1072" s="195">
        <v>6</v>
      </c>
      <c r="I1072" s="196"/>
      <c r="J1072" s="197">
        <f>ROUND(I1072*H1072,2)</f>
        <v>0</v>
      </c>
      <c r="K1072" s="193" t="s">
        <v>171</v>
      </c>
      <c r="L1072" s="39"/>
      <c r="M1072" s="198" t="s">
        <v>1</v>
      </c>
      <c r="N1072" s="199" t="s">
        <v>42</v>
      </c>
      <c r="O1072" s="71"/>
      <c r="P1072" s="200">
        <f>O1072*H1072</f>
        <v>0</v>
      </c>
      <c r="Q1072" s="200">
        <v>1.16E-3</v>
      </c>
      <c r="R1072" s="200">
        <f>Q1072*H1072</f>
        <v>6.96E-3</v>
      </c>
      <c r="S1072" s="200">
        <v>0</v>
      </c>
      <c r="T1072" s="201">
        <f>S1072*H1072</f>
        <v>0</v>
      </c>
      <c r="U1072" s="34"/>
      <c r="V1072" s="34"/>
      <c r="W1072" s="34"/>
      <c r="X1072" s="34"/>
      <c r="Y1072" s="34"/>
      <c r="Z1072" s="34"/>
      <c r="AA1072" s="34"/>
      <c r="AB1072" s="34"/>
      <c r="AC1072" s="34"/>
      <c r="AD1072" s="34"/>
      <c r="AE1072" s="34"/>
      <c r="AR1072" s="202" t="s">
        <v>865</v>
      </c>
      <c r="AT1072" s="202" t="s">
        <v>167</v>
      </c>
      <c r="AU1072" s="202" t="s">
        <v>84</v>
      </c>
      <c r="AY1072" s="17" t="s">
        <v>164</v>
      </c>
      <c r="BE1072" s="203">
        <f>IF(N1072="základní",J1072,0)</f>
        <v>0</v>
      </c>
      <c r="BF1072" s="203">
        <f>IF(N1072="snížená",J1072,0)</f>
        <v>0</v>
      </c>
      <c r="BG1072" s="203">
        <f>IF(N1072="zákl. přenesená",J1072,0)</f>
        <v>0</v>
      </c>
      <c r="BH1072" s="203">
        <f>IF(N1072="sníž. přenesená",J1072,0)</f>
        <v>0</v>
      </c>
      <c r="BI1072" s="203">
        <f>IF(N1072="nulová",J1072,0)</f>
        <v>0</v>
      </c>
      <c r="BJ1072" s="17" t="s">
        <v>84</v>
      </c>
      <c r="BK1072" s="203">
        <f>ROUND(I1072*H1072,2)</f>
        <v>0</v>
      </c>
      <c r="BL1072" s="17" t="s">
        <v>865</v>
      </c>
      <c r="BM1072" s="202" t="s">
        <v>1523</v>
      </c>
    </row>
    <row r="1073" spans="1:65" s="2" customFormat="1" ht="19.5">
      <c r="A1073" s="34"/>
      <c r="B1073" s="35"/>
      <c r="C1073" s="36"/>
      <c r="D1073" s="204" t="s">
        <v>174</v>
      </c>
      <c r="E1073" s="36"/>
      <c r="F1073" s="205" t="s">
        <v>1524</v>
      </c>
      <c r="G1073" s="36"/>
      <c r="H1073" s="36"/>
      <c r="I1073" s="206"/>
      <c r="J1073" s="36"/>
      <c r="K1073" s="36"/>
      <c r="L1073" s="39"/>
      <c r="M1073" s="207"/>
      <c r="N1073" s="208"/>
      <c r="O1073" s="71"/>
      <c r="P1073" s="71"/>
      <c r="Q1073" s="71"/>
      <c r="R1073" s="71"/>
      <c r="S1073" s="71"/>
      <c r="T1073" s="72"/>
      <c r="U1073" s="34"/>
      <c r="V1073" s="34"/>
      <c r="W1073" s="34"/>
      <c r="X1073" s="34"/>
      <c r="Y1073" s="34"/>
      <c r="Z1073" s="34"/>
      <c r="AA1073" s="34"/>
      <c r="AB1073" s="34"/>
      <c r="AC1073" s="34"/>
      <c r="AD1073" s="34"/>
      <c r="AE1073" s="34"/>
      <c r="AT1073" s="17" t="s">
        <v>174</v>
      </c>
      <c r="AU1073" s="17" t="s">
        <v>84</v>
      </c>
    </row>
    <row r="1074" spans="1:65" s="13" customFormat="1" ht="11.25">
      <c r="B1074" s="209"/>
      <c r="C1074" s="210"/>
      <c r="D1074" s="204" t="s">
        <v>176</v>
      </c>
      <c r="E1074" s="211" t="s">
        <v>1</v>
      </c>
      <c r="F1074" s="212" t="s">
        <v>1525</v>
      </c>
      <c r="G1074" s="210"/>
      <c r="H1074" s="213">
        <v>6</v>
      </c>
      <c r="I1074" s="214"/>
      <c r="J1074" s="210"/>
      <c r="K1074" s="210"/>
      <c r="L1074" s="215"/>
      <c r="M1074" s="216"/>
      <c r="N1074" s="217"/>
      <c r="O1074" s="217"/>
      <c r="P1074" s="217"/>
      <c r="Q1074" s="217"/>
      <c r="R1074" s="217"/>
      <c r="S1074" s="217"/>
      <c r="T1074" s="218"/>
      <c r="AT1074" s="219" t="s">
        <v>176</v>
      </c>
      <c r="AU1074" s="219" t="s">
        <v>84</v>
      </c>
      <c r="AV1074" s="13" t="s">
        <v>84</v>
      </c>
      <c r="AW1074" s="13" t="s">
        <v>32</v>
      </c>
      <c r="AX1074" s="13" t="s">
        <v>82</v>
      </c>
      <c r="AY1074" s="219" t="s">
        <v>164</v>
      </c>
    </row>
    <row r="1075" spans="1:65" s="2" customFormat="1" ht="14.45" customHeight="1">
      <c r="A1075" s="34"/>
      <c r="B1075" s="35"/>
      <c r="C1075" s="191" t="s">
        <v>1526</v>
      </c>
      <c r="D1075" s="191" t="s">
        <v>167</v>
      </c>
      <c r="E1075" s="192" t="s">
        <v>1527</v>
      </c>
      <c r="F1075" s="193" t="s">
        <v>1528</v>
      </c>
      <c r="G1075" s="194" t="s">
        <v>1487</v>
      </c>
      <c r="H1075" s="195">
        <v>1</v>
      </c>
      <c r="I1075" s="196"/>
      <c r="J1075" s="197">
        <f>ROUND(I1075*H1075,2)</f>
        <v>0</v>
      </c>
      <c r="K1075" s="193" t="s">
        <v>171</v>
      </c>
      <c r="L1075" s="39"/>
      <c r="M1075" s="198" t="s">
        <v>1</v>
      </c>
      <c r="N1075" s="199" t="s">
        <v>42</v>
      </c>
      <c r="O1075" s="71"/>
      <c r="P1075" s="200">
        <f>O1075*H1075</f>
        <v>0</v>
      </c>
      <c r="Q1075" s="200">
        <v>2E-3</v>
      </c>
      <c r="R1075" s="200">
        <f>Q1075*H1075</f>
        <v>2E-3</v>
      </c>
      <c r="S1075" s="200">
        <v>0</v>
      </c>
      <c r="T1075" s="201">
        <f>S1075*H1075</f>
        <v>0</v>
      </c>
      <c r="U1075" s="34"/>
      <c r="V1075" s="34"/>
      <c r="W1075" s="34"/>
      <c r="X1075" s="34"/>
      <c r="Y1075" s="34"/>
      <c r="Z1075" s="34"/>
      <c r="AA1075" s="34"/>
      <c r="AB1075" s="34"/>
      <c r="AC1075" s="34"/>
      <c r="AD1075" s="34"/>
      <c r="AE1075" s="34"/>
      <c r="AR1075" s="202" t="s">
        <v>865</v>
      </c>
      <c r="AT1075" s="202" t="s">
        <v>167</v>
      </c>
      <c r="AU1075" s="202" t="s">
        <v>84</v>
      </c>
      <c r="AY1075" s="17" t="s">
        <v>164</v>
      </c>
      <c r="BE1075" s="203">
        <f>IF(N1075="základní",J1075,0)</f>
        <v>0</v>
      </c>
      <c r="BF1075" s="203">
        <f>IF(N1075="snížená",J1075,0)</f>
        <v>0</v>
      </c>
      <c r="BG1075" s="203">
        <f>IF(N1075="zákl. přenesená",J1075,0)</f>
        <v>0</v>
      </c>
      <c r="BH1075" s="203">
        <f>IF(N1075="sníž. přenesená",J1075,0)</f>
        <v>0</v>
      </c>
      <c r="BI1075" s="203">
        <f>IF(N1075="nulová",J1075,0)</f>
        <v>0</v>
      </c>
      <c r="BJ1075" s="17" t="s">
        <v>84</v>
      </c>
      <c r="BK1075" s="203">
        <f>ROUND(I1075*H1075,2)</f>
        <v>0</v>
      </c>
      <c r="BL1075" s="17" t="s">
        <v>865</v>
      </c>
      <c r="BM1075" s="202" t="s">
        <v>1529</v>
      </c>
    </row>
    <row r="1076" spans="1:65" s="2" customFormat="1" ht="11.25">
      <c r="A1076" s="34"/>
      <c r="B1076" s="35"/>
      <c r="C1076" s="36"/>
      <c r="D1076" s="204" t="s">
        <v>174</v>
      </c>
      <c r="E1076" s="36"/>
      <c r="F1076" s="205" t="s">
        <v>1530</v>
      </c>
      <c r="G1076" s="36"/>
      <c r="H1076" s="36"/>
      <c r="I1076" s="206"/>
      <c r="J1076" s="36"/>
      <c r="K1076" s="36"/>
      <c r="L1076" s="39"/>
      <c r="M1076" s="207"/>
      <c r="N1076" s="208"/>
      <c r="O1076" s="71"/>
      <c r="P1076" s="71"/>
      <c r="Q1076" s="71"/>
      <c r="R1076" s="71"/>
      <c r="S1076" s="71"/>
      <c r="T1076" s="72"/>
      <c r="U1076" s="34"/>
      <c r="V1076" s="34"/>
      <c r="W1076" s="34"/>
      <c r="X1076" s="34"/>
      <c r="Y1076" s="34"/>
      <c r="Z1076" s="34"/>
      <c r="AA1076" s="34"/>
      <c r="AB1076" s="34"/>
      <c r="AC1076" s="34"/>
      <c r="AD1076" s="34"/>
      <c r="AE1076" s="34"/>
      <c r="AT1076" s="17" t="s">
        <v>174</v>
      </c>
      <c r="AU1076" s="17" t="s">
        <v>84</v>
      </c>
    </row>
    <row r="1077" spans="1:65" s="13" customFormat="1" ht="11.25">
      <c r="B1077" s="209"/>
      <c r="C1077" s="210"/>
      <c r="D1077" s="204" t="s">
        <v>176</v>
      </c>
      <c r="E1077" s="211" t="s">
        <v>1</v>
      </c>
      <c r="F1077" s="212" t="s">
        <v>1531</v>
      </c>
      <c r="G1077" s="210"/>
      <c r="H1077" s="213">
        <v>1</v>
      </c>
      <c r="I1077" s="214"/>
      <c r="J1077" s="210"/>
      <c r="K1077" s="210"/>
      <c r="L1077" s="215"/>
      <c r="M1077" s="216"/>
      <c r="N1077" s="217"/>
      <c r="O1077" s="217"/>
      <c r="P1077" s="217"/>
      <c r="Q1077" s="217"/>
      <c r="R1077" s="217"/>
      <c r="S1077" s="217"/>
      <c r="T1077" s="218"/>
      <c r="AT1077" s="219" t="s">
        <v>176</v>
      </c>
      <c r="AU1077" s="219" t="s">
        <v>84</v>
      </c>
      <c r="AV1077" s="13" t="s">
        <v>84</v>
      </c>
      <c r="AW1077" s="13" t="s">
        <v>32</v>
      </c>
      <c r="AX1077" s="13" t="s">
        <v>82</v>
      </c>
      <c r="AY1077" s="219" t="s">
        <v>164</v>
      </c>
    </row>
    <row r="1078" spans="1:65" s="2" customFormat="1" ht="24.2" customHeight="1">
      <c r="A1078" s="34"/>
      <c r="B1078" s="35"/>
      <c r="C1078" s="191" t="s">
        <v>1532</v>
      </c>
      <c r="D1078" s="191" t="s">
        <v>167</v>
      </c>
      <c r="E1078" s="192" t="s">
        <v>1533</v>
      </c>
      <c r="F1078" s="193" t="s">
        <v>1534</v>
      </c>
      <c r="G1078" s="194" t="s">
        <v>244</v>
      </c>
      <c r="H1078" s="195">
        <v>107.9</v>
      </c>
      <c r="I1078" s="196"/>
      <c r="J1078" s="197">
        <f>ROUND(I1078*H1078,2)</f>
        <v>0</v>
      </c>
      <c r="K1078" s="193" t="s">
        <v>171</v>
      </c>
      <c r="L1078" s="39"/>
      <c r="M1078" s="198" t="s">
        <v>1</v>
      </c>
      <c r="N1078" s="199" t="s">
        <v>42</v>
      </c>
      <c r="O1078" s="71"/>
      <c r="P1078" s="200">
        <f>O1078*H1078</f>
        <v>0</v>
      </c>
      <c r="Q1078" s="200">
        <v>1.9000000000000001E-4</v>
      </c>
      <c r="R1078" s="200">
        <f>Q1078*H1078</f>
        <v>2.0501000000000002E-2</v>
      </c>
      <c r="S1078" s="200">
        <v>0</v>
      </c>
      <c r="T1078" s="201">
        <f>S1078*H1078</f>
        <v>0</v>
      </c>
      <c r="U1078" s="34"/>
      <c r="V1078" s="34"/>
      <c r="W1078" s="34"/>
      <c r="X1078" s="34"/>
      <c r="Y1078" s="34"/>
      <c r="Z1078" s="34"/>
      <c r="AA1078" s="34"/>
      <c r="AB1078" s="34"/>
      <c r="AC1078" s="34"/>
      <c r="AD1078" s="34"/>
      <c r="AE1078" s="34"/>
      <c r="AR1078" s="202" t="s">
        <v>865</v>
      </c>
      <c r="AT1078" s="202" t="s">
        <v>167</v>
      </c>
      <c r="AU1078" s="202" t="s">
        <v>84</v>
      </c>
      <c r="AY1078" s="17" t="s">
        <v>164</v>
      </c>
      <c r="BE1078" s="203">
        <f>IF(N1078="základní",J1078,0)</f>
        <v>0</v>
      </c>
      <c r="BF1078" s="203">
        <f>IF(N1078="snížená",J1078,0)</f>
        <v>0</v>
      </c>
      <c r="BG1078" s="203">
        <f>IF(N1078="zákl. přenesená",J1078,0)</f>
        <v>0</v>
      </c>
      <c r="BH1078" s="203">
        <f>IF(N1078="sníž. přenesená",J1078,0)</f>
        <v>0</v>
      </c>
      <c r="BI1078" s="203">
        <f>IF(N1078="nulová",J1078,0)</f>
        <v>0</v>
      </c>
      <c r="BJ1078" s="17" t="s">
        <v>84</v>
      </c>
      <c r="BK1078" s="203">
        <f>ROUND(I1078*H1078,2)</f>
        <v>0</v>
      </c>
      <c r="BL1078" s="17" t="s">
        <v>865</v>
      </c>
      <c r="BM1078" s="202" t="s">
        <v>1535</v>
      </c>
    </row>
    <row r="1079" spans="1:65" s="2" customFormat="1" ht="19.5">
      <c r="A1079" s="34"/>
      <c r="B1079" s="35"/>
      <c r="C1079" s="36"/>
      <c r="D1079" s="204" t="s">
        <v>174</v>
      </c>
      <c r="E1079" s="36"/>
      <c r="F1079" s="205" t="s">
        <v>1536</v>
      </c>
      <c r="G1079" s="36"/>
      <c r="H1079" s="36"/>
      <c r="I1079" s="206"/>
      <c r="J1079" s="36"/>
      <c r="K1079" s="36"/>
      <c r="L1079" s="39"/>
      <c r="M1079" s="207"/>
      <c r="N1079" s="208"/>
      <c r="O1079" s="71"/>
      <c r="P1079" s="71"/>
      <c r="Q1079" s="71"/>
      <c r="R1079" s="71"/>
      <c r="S1079" s="71"/>
      <c r="T1079" s="72"/>
      <c r="U1079" s="34"/>
      <c r="V1079" s="34"/>
      <c r="W1079" s="34"/>
      <c r="X1079" s="34"/>
      <c r="Y1079" s="34"/>
      <c r="Z1079" s="34"/>
      <c r="AA1079" s="34"/>
      <c r="AB1079" s="34"/>
      <c r="AC1079" s="34"/>
      <c r="AD1079" s="34"/>
      <c r="AE1079" s="34"/>
      <c r="AT1079" s="17" t="s">
        <v>174</v>
      </c>
      <c r="AU1079" s="17" t="s">
        <v>84</v>
      </c>
    </row>
    <row r="1080" spans="1:65" s="13" customFormat="1" ht="11.25">
      <c r="B1080" s="209"/>
      <c r="C1080" s="210"/>
      <c r="D1080" s="204" t="s">
        <v>176</v>
      </c>
      <c r="E1080" s="211" t="s">
        <v>1</v>
      </c>
      <c r="F1080" s="212" t="s">
        <v>1537</v>
      </c>
      <c r="G1080" s="210"/>
      <c r="H1080" s="213">
        <v>107.9</v>
      </c>
      <c r="I1080" s="214"/>
      <c r="J1080" s="210"/>
      <c r="K1080" s="210"/>
      <c r="L1080" s="215"/>
      <c r="M1080" s="216"/>
      <c r="N1080" s="217"/>
      <c r="O1080" s="217"/>
      <c r="P1080" s="217"/>
      <c r="Q1080" s="217"/>
      <c r="R1080" s="217"/>
      <c r="S1080" s="217"/>
      <c r="T1080" s="218"/>
      <c r="AT1080" s="219" t="s">
        <v>176</v>
      </c>
      <c r="AU1080" s="219" t="s">
        <v>84</v>
      </c>
      <c r="AV1080" s="13" t="s">
        <v>84</v>
      </c>
      <c r="AW1080" s="13" t="s">
        <v>32</v>
      </c>
      <c r="AX1080" s="13" t="s">
        <v>82</v>
      </c>
      <c r="AY1080" s="219" t="s">
        <v>164</v>
      </c>
    </row>
    <row r="1081" spans="1:65" s="2" customFormat="1" ht="14.45" customHeight="1">
      <c r="A1081" s="34"/>
      <c r="B1081" s="35"/>
      <c r="C1081" s="191" t="s">
        <v>1538</v>
      </c>
      <c r="D1081" s="191" t="s">
        <v>167</v>
      </c>
      <c r="E1081" s="192" t="s">
        <v>1539</v>
      </c>
      <c r="F1081" s="193" t="s">
        <v>1540</v>
      </c>
      <c r="G1081" s="194" t="s">
        <v>244</v>
      </c>
      <c r="H1081" s="195">
        <v>107.9</v>
      </c>
      <c r="I1081" s="196"/>
      <c r="J1081" s="197">
        <f>ROUND(I1081*H1081,2)</f>
        <v>0</v>
      </c>
      <c r="K1081" s="193" t="s">
        <v>171</v>
      </c>
      <c r="L1081" s="39"/>
      <c r="M1081" s="198" t="s">
        <v>1</v>
      </c>
      <c r="N1081" s="199" t="s">
        <v>42</v>
      </c>
      <c r="O1081" s="71"/>
      <c r="P1081" s="200">
        <f>O1081*H1081</f>
        <v>0</v>
      </c>
      <c r="Q1081" s="200">
        <v>1.0000000000000001E-5</v>
      </c>
      <c r="R1081" s="200">
        <f>Q1081*H1081</f>
        <v>1.0790000000000001E-3</v>
      </c>
      <c r="S1081" s="200">
        <v>0</v>
      </c>
      <c r="T1081" s="201">
        <f>S1081*H1081</f>
        <v>0</v>
      </c>
      <c r="U1081" s="34"/>
      <c r="V1081" s="34"/>
      <c r="W1081" s="34"/>
      <c r="X1081" s="34"/>
      <c r="Y1081" s="34"/>
      <c r="Z1081" s="34"/>
      <c r="AA1081" s="34"/>
      <c r="AB1081" s="34"/>
      <c r="AC1081" s="34"/>
      <c r="AD1081" s="34"/>
      <c r="AE1081" s="34"/>
      <c r="AR1081" s="202" t="s">
        <v>865</v>
      </c>
      <c r="AT1081" s="202" t="s">
        <v>167</v>
      </c>
      <c r="AU1081" s="202" t="s">
        <v>84</v>
      </c>
      <c r="AY1081" s="17" t="s">
        <v>164</v>
      </c>
      <c r="BE1081" s="203">
        <f>IF(N1081="základní",J1081,0)</f>
        <v>0</v>
      </c>
      <c r="BF1081" s="203">
        <f>IF(N1081="snížená",J1081,0)</f>
        <v>0</v>
      </c>
      <c r="BG1081" s="203">
        <f>IF(N1081="zákl. přenesená",J1081,0)</f>
        <v>0</v>
      </c>
      <c r="BH1081" s="203">
        <f>IF(N1081="sníž. přenesená",J1081,0)</f>
        <v>0</v>
      </c>
      <c r="BI1081" s="203">
        <f>IF(N1081="nulová",J1081,0)</f>
        <v>0</v>
      </c>
      <c r="BJ1081" s="17" t="s">
        <v>84</v>
      </c>
      <c r="BK1081" s="203">
        <f>ROUND(I1081*H1081,2)</f>
        <v>0</v>
      </c>
      <c r="BL1081" s="17" t="s">
        <v>865</v>
      </c>
      <c r="BM1081" s="202" t="s">
        <v>1541</v>
      </c>
    </row>
    <row r="1082" spans="1:65" s="2" customFormat="1" ht="19.5">
      <c r="A1082" s="34"/>
      <c r="B1082" s="35"/>
      <c r="C1082" s="36"/>
      <c r="D1082" s="204" t="s">
        <v>174</v>
      </c>
      <c r="E1082" s="36"/>
      <c r="F1082" s="205" t="s">
        <v>1542</v>
      </c>
      <c r="G1082" s="36"/>
      <c r="H1082" s="36"/>
      <c r="I1082" s="206"/>
      <c r="J1082" s="36"/>
      <c r="K1082" s="36"/>
      <c r="L1082" s="39"/>
      <c r="M1082" s="207"/>
      <c r="N1082" s="208"/>
      <c r="O1082" s="71"/>
      <c r="P1082" s="71"/>
      <c r="Q1082" s="71"/>
      <c r="R1082" s="71"/>
      <c r="S1082" s="71"/>
      <c r="T1082" s="72"/>
      <c r="U1082" s="34"/>
      <c r="V1082" s="34"/>
      <c r="W1082" s="34"/>
      <c r="X1082" s="34"/>
      <c r="Y1082" s="34"/>
      <c r="Z1082" s="34"/>
      <c r="AA1082" s="34"/>
      <c r="AB1082" s="34"/>
      <c r="AC1082" s="34"/>
      <c r="AD1082" s="34"/>
      <c r="AE1082" s="34"/>
      <c r="AT1082" s="17" t="s">
        <v>174</v>
      </c>
      <c r="AU1082" s="17" t="s">
        <v>84</v>
      </c>
    </row>
    <row r="1083" spans="1:65" s="13" customFormat="1" ht="11.25">
      <c r="B1083" s="209"/>
      <c r="C1083" s="210"/>
      <c r="D1083" s="204" t="s">
        <v>176</v>
      </c>
      <c r="E1083" s="211" t="s">
        <v>1</v>
      </c>
      <c r="F1083" s="212" t="s">
        <v>1537</v>
      </c>
      <c r="G1083" s="210"/>
      <c r="H1083" s="213">
        <v>107.9</v>
      </c>
      <c r="I1083" s="214"/>
      <c r="J1083" s="210"/>
      <c r="K1083" s="210"/>
      <c r="L1083" s="215"/>
      <c r="M1083" s="216"/>
      <c r="N1083" s="217"/>
      <c r="O1083" s="217"/>
      <c r="P1083" s="217"/>
      <c r="Q1083" s="217"/>
      <c r="R1083" s="217"/>
      <c r="S1083" s="217"/>
      <c r="T1083" s="218"/>
      <c r="AT1083" s="219" t="s">
        <v>176</v>
      </c>
      <c r="AU1083" s="219" t="s">
        <v>84</v>
      </c>
      <c r="AV1083" s="13" t="s">
        <v>84</v>
      </c>
      <c r="AW1083" s="13" t="s">
        <v>32</v>
      </c>
      <c r="AX1083" s="13" t="s">
        <v>82</v>
      </c>
      <c r="AY1083" s="219" t="s">
        <v>164</v>
      </c>
    </row>
    <row r="1084" spans="1:65" s="2" customFormat="1" ht="24.2" customHeight="1">
      <c r="A1084" s="34"/>
      <c r="B1084" s="35"/>
      <c r="C1084" s="191" t="s">
        <v>1543</v>
      </c>
      <c r="D1084" s="191" t="s">
        <v>167</v>
      </c>
      <c r="E1084" s="192" t="s">
        <v>1544</v>
      </c>
      <c r="F1084" s="193" t="s">
        <v>1545</v>
      </c>
      <c r="G1084" s="194" t="s">
        <v>207</v>
      </c>
      <c r="H1084" s="195">
        <v>0.17399999999999999</v>
      </c>
      <c r="I1084" s="196"/>
      <c r="J1084" s="197">
        <f>ROUND(I1084*H1084,2)</f>
        <v>0</v>
      </c>
      <c r="K1084" s="193" t="s">
        <v>171</v>
      </c>
      <c r="L1084" s="39"/>
      <c r="M1084" s="198" t="s">
        <v>1</v>
      </c>
      <c r="N1084" s="199" t="s">
        <v>42</v>
      </c>
      <c r="O1084" s="71"/>
      <c r="P1084" s="200">
        <f>O1084*H1084</f>
        <v>0</v>
      </c>
      <c r="Q1084" s="200">
        <v>0</v>
      </c>
      <c r="R1084" s="200">
        <f>Q1084*H1084</f>
        <v>0</v>
      </c>
      <c r="S1084" s="200">
        <v>0</v>
      </c>
      <c r="T1084" s="201">
        <f>S1084*H1084</f>
        <v>0</v>
      </c>
      <c r="U1084" s="34"/>
      <c r="V1084" s="34"/>
      <c r="W1084" s="34"/>
      <c r="X1084" s="34"/>
      <c r="Y1084" s="34"/>
      <c r="Z1084" s="34"/>
      <c r="AA1084" s="34"/>
      <c r="AB1084" s="34"/>
      <c r="AC1084" s="34"/>
      <c r="AD1084" s="34"/>
      <c r="AE1084" s="34"/>
      <c r="AR1084" s="202" t="s">
        <v>865</v>
      </c>
      <c r="AT1084" s="202" t="s">
        <v>167</v>
      </c>
      <c r="AU1084" s="202" t="s">
        <v>84</v>
      </c>
      <c r="AY1084" s="17" t="s">
        <v>164</v>
      </c>
      <c r="BE1084" s="203">
        <f>IF(N1084="základní",J1084,0)</f>
        <v>0</v>
      </c>
      <c r="BF1084" s="203">
        <f>IF(N1084="snížená",J1084,0)</f>
        <v>0</v>
      </c>
      <c r="BG1084" s="203">
        <f>IF(N1084="zákl. přenesená",J1084,0)</f>
        <v>0</v>
      </c>
      <c r="BH1084" s="203">
        <f>IF(N1084="sníž. přenesená",J1084,0)</f>
        <v>0</v>
      </c>
      <c r="BI1084" s="203">
        <f>IF(N1084="nulová",J1084,0)</f>
        <v>0</v>
      </c>
      <c r="BJ1084" s="17" t="s">
        <v>84</v>
      </c>
      <c r="BK1084" s="203">
        <f>ROUND(I1084*H1084,2)</f>
        <v>0</v>
      </c>
      <c r="BL1084" s="17" t="s">
        <v>865</v>
      </c>
      <c r="BM1084" s="202" t="s">
        <v>1546</v>
      </c>
    </row>
    <row r="1085" spans="1:65" s="2" customFormat="1" ht="29.25">
      <c r="A1085" s="34"/>
      <c r="B1085" s="35"/>
      <c r="C1085" s="36"/>
      <c r="D1085" s="204" t="s">
        <v>174</v>
      </c>
      <c r="E1085" s="36"/>
      <c r="F1085" s="205" t="s">
        <v>1547</v>
      </c>
      <c r="G1085" s="36"/>
      <c r="H1085" s="36"/>
      <c r="I1085" s="206"/>
      <c r="J1085" s="36"/>
      <c r="K1085" s="36"/>
      <c r="L1085" s="39"/>
      <c r="M1085" s="207"/>
      <c r="N1085" s="208"/>
      <c r="O1085" s="71"/>
      <c r="P1085" s="71"/>
      <c r="Q1085" s="71"/>
      <c r="R1085" s="71"/>
      <c r="S1085" s="71"/>
      <c r="T1085" s="72"/>
      <c r="U1085" s="34"/>
      <c r="V1085" s="34"/>
      <c r="W1085" s="34"/>
      <c r="X1085" s="34"/>
      <c r="Y1085" s="34"/>
      <c r="Z1085" s="34"/>
      <c r="AA1085" s="34"/>
      <c r="AB1085" s="34"/>
      <c r="AC1085" s="34"/>
      <c r="AD1085" s="34"/>
      <c r="AE1085" s="34"/>
      <c r="AT1085" s="17" t="s">
        <v>174</v>
      </c>
      <c r="AU1085" s="17" t="s">
        <v>84</v>
      </c>
    </row>
    <row r="1086" spans="1:65" s="12" customFormat="1" ht="22.9" customHeight="1">
      <c r="B1086" s="175"/>
      <c r="C1086" s="176"/>
      <c r="D1086" s="177" t="s">
        <v>75</v>
      </c>
      <c r="E1086" s="189" t="s">
        <v>1548</v>
      </c>
      <c r="F1086" s="189" t="s">
        <v>1549</v>
      </c>
      <c r="G1086" s="176"/>
      <c r="H1086" s="176"/>
      <c r="I1086" s="179"/>
      <c r="J1086" s="190">
        <f>BK1086</f>
        <v>0</v>
      </c>
      <c r="K1086" s="176"/>
      <c r="L1086" s="181"/>
      <c r="M1086" s="182"/>
      <c r="N1086" s="183"/>
      <c r="O1086" s="183"/>
      <c r="P1086" s="184">
        <f>SUM(P1087:P1141)</f>
        <v>0</v>
      </c>
      <c r="Q1086" s="183"/>
      <c r="R1086" s="184">
        <f>SUM(R1087:R1141)</f>
        <v>0.23238</v>
      </c>
      <c r="S1086" s="183"/>
      <c r="T1086" s="185">
        <f>SUM(T1087:T1141)</f>
        <v>0</v>
      </c>
      <c r="AR1086" s="186" t="s">
        <v>84</v>
      </c>
      <c r="AT1086" s="187" t="s">
        <v>75</v>
      </c>
      <c r="AU1086" s="187" t="s">
        <v>82</v>
      </c>
      <c r="AY1086" s="186" t="s">
        <v>164</v>
      </c>
      <c r="BK1086" s="188">
        <f>SUM(BK1087:BK1141)</f>
        <v>0</v>
      </c>
    </row>
    <row r="1087" spans="1:65" s="2" customFormat="1" ht="24.2" customHeight="1">
      <c r="A1087" s="34"/>
      <c r="B1087" s="35"/>
      <c r="C1087" s="191" t="s">
        <v>1550</v>
      </c>
      <c r="D1087" s="191" t="s">
        <v>167</v>
      </c>
      <c r="E1087" s="192" t="s">
        <v>1551</v>
      </c>
      <c r="F1087" s="193" t="s">
        <v>1552</v>
      </c>
      <c r="G1087" s="194" t="s">
        <v>1487</v>
      </c>
      <c r="H1087" s="195">
        <v>3</v>
      </c>
      <c r="I1087" s="196"/>
      <c r="J1087" s="197">
        <f>ROUND(I1087*H1087,2)</f>
        <v>0</v>
      </c>
      <c r="K1087" s="193" t="s">
        <v>171</v>
      </c>
      <c r="L1087" s="39"/>
      <c r="M1087" s="198" t="s">
        <v>1</v>
      </c>
      <c r="N1087" s="199" t="s">
        <v>42</v>
      </c>
      <c r="O1087" s="71"/>
      <c r="P1087" s="200">
        <f>O1087*H1087</f>
        <v>0</v>
      </c>
      <c r="Q1087" s="200">
        <v>1.6969999999999999E-2</v>
      </c>
      <c r="R1087" s="200">
        <f>Q1087*H1087</f>
        <v>5.0909999999999997E-2</v>
      </c>
      <c r="S1087" s="200">
        <v>0</v>
      </c>
      <c r="T1087" s="201">
        <f>S1087*H1087</f>
        <v>0</v>
      </c>
      <c r="U1087" s="34"/>
      <c r="V1087" s="34"/>
      <c r="W1087" s="34"/>
      <c r="X1087" s="34"/>
      <c r="Y1087" s="34"/>
      <c r="Z1087" s="34"/>
      <c r="AA1087" s="34"/>
      <c r="AB1087" s="34"/>
      <c r="AC1087" s="34"/>
      <c r="AD1087" s="34"/>
      <c r="AE1087" s="34"/>
      <c r="AR1087" s="202" t="s">
        <v>865</v>
      </c>
      <c r="AT1087" s="202" t="s">
        <v>167</v>
      </c>
      <c r="AU1087" s="202" t="s">
        <v>84</v>
      </c>
      <c r="AY1087" s="17" t="s">
        <v>164</v>
      </c>
      <c r="BE1087" s="203">
        <f>IF(N1087="základní",J1087,0)</f>
        <v>0</v>
      </c>
      <c r="BF1087" s="203">
        <f>IF(N1087="snížená",J1087,0)</f>
        <v>0</v>
      </c>
      <c r="BG1087" s="203">
        <f>IF(N1087="zákl. přenesená",J1087,0)</f>
        <v>0</v>
      </c>
      <c r="BH1087" s="203">
        <f>IF(N1087="sníž. přenesená",J1087,0)</f>
        <v>0</v>
      </c>
      <c r="BI1087" s="203">
        <f>IF(N1087="nulová",J1087,0)</f>
        <v>0</v>
      </c>
      <c r="BJ1087" s="17" t="s">
        <v>84</v>
      </c>
      <c r="BK1087" s="203">
        <f>ROUND(I1087*H1087,2)</f>
        <v>0</v>
      </c>
      <c r="BL1087" s="17" t="s">
        <v>865</v>
      </c>
      <c r="BM1087" s="202" t="s">
        <v>1553</v>
      </c>
    </row>
    <row r="1088" spans="1:65" s="2" customFormat="1" ht="19.5">
      <c r="A1088" s="34"/>
      <c r="B1088" s="35"/>
      <c r="C1088" s="36"/>
      <c r="D1088" s="204" t="s">
        <v>174</v>
      </c>
      <c r="E1088" s="36"/>
      <c r="F1088" s="205" t="s">
        <v>1554</v>
      </c>
      <c r="G1088" s="36"/>
      <c r="H1088" s="36"/>
      <c r="I1088" s="206"/>
      <c r="J1088" s="36"/>
      <c r="K1088" s="36"/>
      <c r="L1088" s="39"/>
      <c r="M1088" s="207"/>
      <c r="N1088" s="208"/>
      <c r="O1088" s="71"/>
      <c r="P1088" s="71"/>
      <c r="Q1088" s="71"/>
      <c r="R1088" s="71"/>
      <c r="S1088" s="71"/>
      <c r="T1088" s="72"/>
      <c r="U1088" s="34"/>
      <c r="V1088" s="34"/>
      <c r="W1088" s="34"/>
      <c r="X1088" s="34"/>
      <c r="Y1088" s="34"/>
      <c r="Z1088" s="34"/>
      <c r="AA1088" s="34"/>
      <c r="AB1088" s="34"/>
      <c r="AC1088" s="34"/>
      <c r="AD1088" s="34"/>
      <c r="AE1088" s="34"/>
      <c r="AT1088" s="17" t="s">
        <v>174</v>
      </c>
      <c r="AU1088" s="17" t="s">
        <v>84</v>
      </c>
    </row>
    <row r="1089" spans="1:65" s="13" customFormat="1" ht="11.25">
      <c r="B1089" s="209"/>
      <c r="C1089" s="210"/>
      <c r="D1089" s="204" t="s">
        <v>176</v>
      </c>
      <c r="E1089" s="211" t="s">
        <v>1</v>
      </c>
      <c r="F1089" s="212" t="s">
        <v>1555</v>
      </c>
      <c r="G1089" s="210"/>
      <c r="H1089" s="213">
        <v>3</v>
      </c>
      <c r="I1089" s="214"/>
      <c r="J1089" s="210"/>
      <c r="K1089" s="210"/>
      <c r="L1089" s="215"/>
      <c r="M1089" s="216"/>
      <c r="N1089" s="217"/>
      <c r="O1089" s="217"/>
      <c r="P1089" s="217"/>
      <c r="Q1089" s="217"/>
      <c r="R1089" s="217"/>
      <c r="S1089" s="217"/>
      <c r="T1089" s="218"/>
      <c r="AT1089" s="219" t="s">
        <v>176</v>
      </c>
      <c r="AU1089" s="219" t="s">
        <v>84</v>
      </c>
      <c r="AV1089" s="13" t="s">
        <v>84</v>
      </c>
      <c r="AW1089" s="13" t="s">
        <v>32</v>
      </c>
      <c r="AX1089" s="13" t="s">
        <v>82</v>
      </c>
      <c r="AY1089" s="219" t="s">
        <v>164</v>
      </c>
    </row>
    <row r="1090" spans="1:65" s="2" customFormat="1" ht="14.45" customHeight="1">
      <c r="A1090" s="34"/>
      <c r="B1090" s="35"/>
      <c r="C1090" s="231" t="s">
        <v>1556</v>
      </c>
      <c r="D1090" s="231" t="s">
        <v>218</v>
      </c>
      <c r="E1090" s="232" t="s">
        <v>1557</v>
      </c>
      <c r="F1090" s="233" t="s">
        <v>1558</v>
      </c>
      <c r="G1090" s="234" t="s">
        <v>322</v>
      </c>
      <c r="H1090" s="235">
        <v>3</v>
      </c>
      <c r="I1090" s="236"/>
      <c r="J1090" s="237">
        <f>ROUND(I1090*H1090,2)</f>
        <v>0</v>
      </c>
      <c r="K1090" s="233" t="s">
        <v>171</v>
      </c>
      <c r="L1090" s="238"/>
      <c r="M1090" s="239" t="s">
        <v>1</v>
      </c>
      <c r="N1090" s="240" t="s">
        <v>42</v>
      </c>
      <c r="O1090" s="71"/>
      <c r="P1090" s="200">
        <f>O1090*H1090</f>
        <v>0</v>
      </c>
      <c r="Q1090" s="200">
        <v>1.2800000000000001E-3</v>
      </c>
      <c r="R1090" s="200">
        <f>Q1090*H1090</f>
        <v>3.8400000000000005E-3</v>
      </c>
      <c r="S1090" s="200">
        <v>0</v>
      </c>
      <c r="T1090" s="201">
        <f>S1090*H1090</f>
        <v>0</v>
      </c>
      <c r="U1090" s="34"/>
      <c r="V1090" s="34"/>
      <c r="W1090" s="34"/>
      <c r="X1090" s="34"/>
      <c r="Y1090" s="34"/>
      <c r="Z1090" s="34"/>
      <c r="AA1090" s="34"/>
      <c r="AB1090" s="34"/>
      <c r="AC1090" s="34"/>
      <c r="AD1090" s="34"/>
      <c r="AE1090" s="34"/>
      <c r="AR1090" s="202" t="s">
        <v>1069</v>
      </c>
      <c r="AT1090" s="202" t="s">
        <v>218</v>
      </c>
      <c r="AU1090" s="202" t="s">
        <v>84</v>
      </c>
      <c r="AY1090" s="17" t="s">
        <v>164</v>
      </c>
      <c r="BE1090" s="203">
        <f>IF(N1090="základní",J1090,0)</f>
        <v>0</v>
      </c>
      <c r="BF1090" s="203">
        <f>IF(N1090="snížená",J1090,0)</f>
        <v>0</v>
      </c>
      <c r="BG1090" s="203">
        <f>IF(N1090="zákl. přenesená",J1090,0)</f>
        <v>0</v>
      </c>
      <c r="BH1090" s="203">
        <f>IF(N1090="sníž. přenesená",J1090,0)</f>
        <v>0</v>
      </c>
      <c r="BI1090" s="203">
        <f>IF(N1090="nulová",J1090,0)</f>
        <v>0</v>
      </c>
      <c r="BJ1090" s="17" t="s">
        <v>84</v>
      </c>
      <c r="BK1090" s="203">
        <f>ROUND(I1090*H1090,2)</f>
        <v>0</v>
      </c>
      <c r="BL1090" s="17" t="s">
        <v>865</v>
      </c>
      <c r="BM1090" s="202" t="s">
        <v>1559</v>
      </c>
    </row>
    <row r="1091" spans="1:65" s="2" customFormat="1" ht="11.25">
      <c r="A1091" s="34"/>
      <c r="B1091" s="35"/>
      <c r="C1091" s="36"/>
      <c r="D1091" s="204" t="s">
        <v>174</v>
      </c>
      <c r="E1091" s="36"/>
      <c r="F1091" s="205" t="s">
        <v>1558</v>
      </c>
      <c r="G1091" s="36"/>
      <c r="H1091" s="36"/>
      <c r="I1091" s="206"/>
      <c r="J1091" s="36"/>
      <c r="K1091" s="36"/>
      <c r="L1091" s="39"/>
      <c r="M1091" s="207"/>
      <c r="N1091" s="208"/>
      <c r="O1091" s="71"/>
      <c r="P1091" s="71"/>
      <c r="Q1091" s="71"/>
      <c r="R1091" s="71"/>
      <c r="S1091" s="71"/>
      <c r="T1091" s="72"/>
      <c r="U1091" s="34"/>
      <c r="V1091" s="34"/>
      <c r="W1091" s="34"/>
      <c r="X1091" s="34"/>
      <c r="Y1091" s="34"/>
      <c r="Z1091" s="34"/>
      <c r="AA1091" s="34"/>
      <c r="AB1091" s="34"/>
      <c r="AC1091" s="34"/>
      <c r="AD1091" s="34"/>
      <c r="AE1091" s="34"/>
      <c r="AT1091" s="17" t="s">
        <v>174</v>
      </c>
      <c r="AU1091" s="17" t="s">
        <v>84</v>
      </c>
    </row>
    <row r="1092" spans="1:65" s="13" customFormat="1" ht="11.25">
      <c r="B1092" s="209"/>
      <c r="C1092" s="210"/>
      <c r="D1092" s="204" t="s">
        <v>176</v>
      </c>
      <c r="E1092" s="211" t="s">
        <v>1</v>
      </c>
      <c r="F1092" s="212" t="s">
        <v>1555</v>
      </c>
      <c r="G1092" s="210"/>
      <c r="H1092" s="213">
        <v>3</v>
      </c>
      <c r="I1092" s="214"/>
      <c r="J1092" s="210"/>
      <c r="K1092" s="210"/>
      <c r="L1092" s="215"/>
      <c r="M1092" s="216"/>
      <c r="N1092" s="217"/>
      <c r="O1092" s="217"/>
      <c r="P1092" s="217"/>
      <c r="Q1092" s="217"/>
      <c r="R1092" s="217"/>
      <c r="S1092" s="217"/>
      <c r="T1092" s="218"/>
      <c r="AT1092" s="219" t="s">
        <v>176</v>
      </c>
      <c r="AU1092" s="219" t="s">
        <v>84</v>
      </c>
      <c r="AV1092" s="13" t="s">
        <v>84</v>
      </c>
      <c r="AW1092" s="13" t="s">
        <v>32</v>
      </c>
      <c r="AX1092" s="13" t="s">
        <v>82</v>
      </c>
      <c r="AY1092" s="219" t="s">
        <v>164</v>
      </c>
    </row>
    <row r="1093" spans="1:65" s="2" customFormat="1" ht="14.45" customHeight="1">
      <c r="A1093" s="34"/>
      <c r="B1093" s="35"/>
      <c r="C1093" s="231" t="s">
        <v>1560</v>
      </c>
      <c r="D1093" s="231" t="s">
        <v>218</v>
      </c>
      <c r="E1093" s="232" t="s">
        <v>1561</v>
      </c>
      <c r="F1093" s="233" t="s">
        <v>1562</v>
      </c>
      <c r="G1093" s="234" t="s">
        <v>1563</v>
      </c>
      <c r="H1093" s="235">
        <v>3</v>
      </c>
      <c r="I1093" s="236"/>
      <c r="J1093" s="237">
        <f>ROUND(I1093*H1093,2)</f>
        <v>0</v>
      </c>
      <c r="K1093" s="233" t="s">
        <v>171</v>
      </c>
      <c r="L1093" s="238"/>
      <c r="M1093" s="239" t="s">
        <v>1</v>
      </c>
      <c r="N1093" s="240" t="s">
        <v>42</v>
      </c>
      <c r="O1093" s="71"/>
      <c r="P1093" s="200">
        <f>O1093*H1093</f>
        <v>0</v>
      </c>
      <c r="Q1093" s="200">
        <v>3.0000000000000001E-5</v>
      </c>
      <c r="R1093" s="200">
        <f>Q1093*H1093</f>
        <v>9.0000000000000006E-5</v>
      </c>
      <c r="S1093" s="200">
        <v>0</v>
      </c>
      <c r="T1093" s="201">
        <f>S1093*H1093</f>
        <v>0</v>
      </c>
      <c r="U1093" s="34"/>
      <c r="V1093" s="34"/>
      <c r="W1093" s="34"/>
      <c r="X1093" s="34"/>
      <c r="Y1093" s="34"/>
      <c r="Z1093" s="34"/>
      <c r="AA1093" s="34"/>
      <c r="AB1093" s="34"/>
      <c r="AC1093" s="34"/>
      <c r="AD1093" s="34"/>
      <c r="AE1093" s="34"/>
      <c r="AR1093" s="202" t="s">
        <v>1069</v>
      </c>
      <c r="AT1093" s="202" t="s">
        <v>218</v>
      </c>
      <c r="AU1093" s="202" t="s">
        <v>84</v>
      </c>
      <c r="AY1093" s="17" t="s">
        <v>164</v>
      </c>
      <c r="BE1093" s="203">
        <f>IF(N1093="základní",J1093,0)</f>
        <v>0</v>
      </c>
      <c r="BF1093" s="203">
        <f>IF(N1093="snížená",J1093,0)</f>
        <v>0</v>
      </c>
      <c r="BG1093" s="203">
        <f>IF(N1093="zákl. přenesená",J1093,0)</f>
        <v>0</v>
      </c>
      <c r="BH1093" s="203">
        <f>IF(N1093="sníž. přenesená",J1093,0)</f>
        <v>0</v>
      </c>
      <c r="BI1093" s="203">
        <f>IF(N1093="nulová",J1093,0)</f>
        <v>0</v>
      </c>
      <c r="BJ1093" s="17" t="s">
        <v>84</v>
      </c>
      <c r="BK1093" s="203">
        <f>ROUND(I1093*H1093,2)</f>
        <v>0</v>
      </c>
      <c r="BL1093" s="17" t="s">
        <v>865</v>
      </c>
      <c r="BM1093" s="202" t="s">
        <v>1564</v>
      </c>
    </row>
    <row r="1094" spans="1:65" s="2" customFormat="1" ht="11.25">
      <c r="A1094" s="34"/>
      <c r="B1094" s="35"/>
      <c r="C1094" s="36"/>
      <c r="D1094" s="204" t="s">
        <v>174</v>
      </c>
      <c r="E1094" s="36"/>
      <c r="F1094" s="205" t="s">
        <v>1562</v>
      </c>
      <c r="G1094" s="36"/>
      <c r="H1094" s="36"/>
      <c r="I1094" s="206"/>
      <c r="J1094" s="36"/>
      <c r="K1094" s="36"/>
      <c r="L1094" s="39"/>
      <c r="M1094" s="207"/>
      <c r="N1094" s="208"/>
      <c r="O1094" s="71"/>
      <c r="P1094" s="71"/>
      <c r="Q1094" s="71"/>
      <c r="R1094" s="71"/>
      <c r="S1094" s="71"/>
      <c r="T1094" s="72"/>
      <c r="U1094" s="34"/>
      <c r="V1094" s="34"/>
      <c r="W1094" s="34"/>
      <c r="X1094" s="34"/>
      <c r="Y1094" s="34"/>
      <c r="Z1094" s="34"/>
      <c r="AA1094" s="34"/>
      <c r="AB1094" s="34"/>
      <c r="AC1094" s="34"/>
      <c r="AD1094" s="34"/>
      <c r="AE1094" s="34"/>
      <c r="AT1094" s="17" t="s">
        <v>174</v>
      </c>
      <c r="AU1094" s="17" t="s">
        <v>84</v>
      </c>
    </row>
    <row r="1095" spans="1:65" s="13" customFormat="1" ht="11.25">
      <c r="B1095" s="209"/>
      <c r="C1095" s="210"/>
      <c r="D1095" s="204" t="s">
        <v>176</v>
      </c>
      <c r="E1095" s="211" t="s">
        <v>1</v>
      </c>
      <c r="F1095" s="212" t="s">
        <v>1555</v>
      </c>
      <c r="G1095" s="210"/>
      <c r="H1095" s="213">
        <v>3</v>
      </c>
      <c r="I1095" s="214"/>
      <c r="J1095" s="210"/>
      <c r="K1095" s="210"/>
      <c r="L1095" s="215"/>
      <c r="M1095" s="216"/>
      <c r="N1095" s="217"/>
      <c r="O1095" s="217"/>
      <c r="P1095" s="217"/>
      <c r="Q1095" s="217"/>
      <c r="R1095" s="217"/>
      <c r="S1095" s="217"/>
      <c r="T1095" s="218"/>
      <c r="AT1095" s="219" t="s">
        <v>176</v>
      </c>
      <c r="AU1095" s="219" t="s">
        <v>84</v>
      </c>
      <c r="AV1095" s="13" t="s">
        <v>84</v>
      </c>
      <c r="AW1095" s="13" t="s">
        <v>32</v>
      </c>
      <c r="AX1095" s="13" t="s">
        <v>82</v>
      </c>
      <c r="AY1095" s="219" t="s">
        <v>164</v>
      </c>
    </row>
    <row r="1096" spans="1:65" s="2" customFormat="1" ht="24.2" customHeight="1">
      <c r="A1096" s="34"/>
      <c r="B1096" s="35"/>
      <c r="C1096" s="191" t="s">
        <v>1565</v>
      </c>
      <c r="D1096" s="191" t="s">
        <v>167</v>
      </c>
      <c r="E1096" s="192" t="s">
        <v>1566</v>
      </c>
      <c r="F1096" s="193" t="s">
        <v>1567</v>
      </c>
      <c r="G1096" s="194" t="s">
        <v>1487</v>
      </c>
      <c r="H1096" s="195">
        <v>3</v>
      </c>
      <c r="I1096" s="196"/>
      <c r="J1096" s="197">
        <f>ROUND(I1096*H1096,2)</f>
        <v>0</v>
      </c>
      <c r="K1096" s="193" t="s">
        <v>171</v>
      </c>
      <c r="L1096" s="39"/>
      <c r="M1096" s="198" t="s">
        <v>1</v>
      </c>
      <c r="N1096" s="199" t="s">
        <v>42</v>
      </c>
      <c r="O1096" s="71"/>
      <c r="P1096" s="200">
        <f>O1096*H1096</f>
        <v>0</v>
      </c>
      <c r="Q1096" s="200">
        <v>1.4970000000000001E-2</v>
      </c>
      <c r="R1096" s="200">
        <f>Q1096*H1096</f>
        <v>4.4910000000000005E-2</v>
      </c>
      <c r="S1096" s="200">
        <v>0</v>
      </c>
      <c r="T1096" s="201">
        <f>S1096*H1096</f>
        <v>0</v>
      </c>
      <c r="U1096" s="34"/>
      <c r="V1096" s="34"/>
      <c r="W1096" s="34"/>
      <c r="X1096" s="34"/>
      <c r="Y1096" s="34"/>
      <c r="Z1096" s="34"/>
      <c r="AA1096" s="34"/>
      <c r="AB1096" s="34"/>
      <c r="AC1096" s="34"/>
      <c r="AD1096" s="34"/>
      <c r="AE1096" s="34"/>
      <c r="AR1096" s="202" t="s">
        <v>865</v>
      </c>
      <c r="AT1096" s="202" t="s">
        <v>167</v>
      </c>
      <c r="AU1096" s="202" t="s">
        <v>84</v>
      </c>
      <c r="AY1096" s="17" t="s">
        <v>164</v>
      </c>
      <c r="BE1096" s="203">
        <f>IF(N1096="základní",J1096,0)</f>
        <v>0</v>
      </c>
      <c r="BF1096" s="203">
        <f>IF(N1096="snížená",J1096,0)</f>
        <v>0</v>
      </c>
      <c r="BG1096" s="203">
        <f>IF(N1096="zákl. přenesená",J1096,0)</f>
        <v>0</v>
      </c>
      <c r="BH1096" s="203">
        <f>IF(N1096="sníž. přenesená",J1096,0)</f>
        <v>0</v>
      </c>
      <c r="BI1096" s="203">
        <f>IF(N1096="nulová",J1096,0)</f>
        <v>0</v>
      </c>
      <c r="BJ1096" s="17" t="s">
        <v>84</v>
      </c>
      <c r="BK1096" s="203">
        <f>ROUND(I1096*H1096,2)</f>
        <v>0</v>
      </c>
      <c r="BL1096" s="17" t="s">
        <v>865</v>
      </c>
      <c r="BM1096" s="202" t="s">
        <v>1568</v>
      </c>
    </row>
    <row r="1097" spans="1:65" s="2" customFormat="1" ht="29.25">
      <c r="A1097" s="34"/>
      <c r="B1097" s="35"/>
      <c r="C1097" s="36"/>
      <c r="D1097" s="204" t="s">
        <v>174</v>
      </c>
      <c r="E1097" s="36"/>
      <c r="F1097" s="205" t="s">
        <v>1569</v>
      </c>
      <c r="G1097" s="36"/>
      <c r="H1097" s="36"/>
      <c r="I1097" s="206"/>
      <c r="J1097" s="36"/>
      <c r="K1097" s="36"/>
      <c r="L1097" s="39"/>
      <c r="M1097" s="207"/>
      <c r="N1097" s="208"/>
      <c r="O1097" s="71"/>
      <c r="P1097" s="71"/>
      <c r="Q1097" s="71"/>
      <c r="R1097" s="71"/>
      <c r="S1097" s="71"/>
      <c r="T1097" s="72"/>
      <c r="U1097" s="34"/>
      <c r="V1097" s="34"/>
      <c r="W1097" s="34"/>
      <c r="X1097" s="34"/>
      <c r="Y1097" s="34"/>
      <c r="Z1097" s="34"/>
      <c r="AA1097" s="34"/>
      <c r="AB1097" s="34"/>
      <c r="AC1097" s="34"/>
      <c r="AD1097" s="34"/>
      <c r="AE1097" s="34"/>
      <c r="AT1097" s="17" t="s">
        <v>174</v>
      </c>
      <c r="AU1097" s="17" t="s">
        <v>84</v>
      </c>
    </row>
    <row r="1098" spans="1:65" s="13" customFormat="1" ht="11.25">
      <c r="B1098" s="209"/>
      <c r="C1098" s="210"/>
      <c r="D1098" s="204" t="s">
        <v>176</v>
      </c>
      <c r="E1098" s="211" t="s">
        <v>1</v>
      </c>
      <c r="F1098" s="212" t="s">
        <v>1570</v>
      </c>
      <c r="G1098" s="210"/>
      <c r="H1098" s="213">
        <v>1</v>
      </c>
      <c r="I1098" s="214"/>
      <c r="J1098" s="210"/>
      <c r="K1098" s="210"/>
      <c r="L1098" s="215"/>
      <c r="M1098" s="216"/>
      <c r="N1098" s="217"/>
      <c r="O1098" s="217"/>
      <c r="P1098" s="217"/>
      <c r="Q1098" s="217"/>
      <c r="R1098" s="217"/>
      <c r="S1098" s="217"/>
      <c r="T1098" s="218"/>
      <c r="AT1098" s="219" t="s">
        <v>176</v>
      </c>
      <c r="AU1098" s="219" t="s">
        <v>84</v>
      </c>
      <c r="AV1098" s="13" t="s">
        <v>84</v>
      </c>
      <c r="AW1098" s="13" t="s">
        <v>32</v>
      </c>
      <c r="AX1098" s="13" t="s">
        <v>76</v>
      </c>
      <c r="AY1098" s="219" t="s">
        <v>164</v>
      </c>
    </row>
    <row r="1099" spans="1:65" s="13" customFormat="1" ht="11.25">
      <c r="B1099" s="209"/>
      <c r="C1099" s="210"/>
      <c r="D1099" s="204" t="s">
        <v>176</v>
      </c>
      <c r="E1099" s="211" t="s">
        <v>1</v>
      </c>
      <c r="F1099" s="212" t="s">
        <v>1571</v>
      </c>
      <c r="G1099" s="210"/>
      <c r="H1099" s="213">
        <v>1</v>
      </c>
      <c r="I1099" s="214"/>
      <c r="J1099" s="210"/>
      <c r="K1099" s="210"/>
      <c r="L1099" s="215"/>
      <c r="M1099" s="216"/>
      <c r="N1099" s="217"/>
      <c r="O1099" s="217"/>
      <c r="P1099" s="217"/>
      <c r="Q1099" s="217"/>
      <c r="R1099" s="217"/>
      <c r="S1099" s="217"/>
      <c r="T1099" s="218"/>
      <c r="AT1099" s="219" t="s">
        <v>176</v>
      </c>
      <c r="AU1099" s="219" t="s">
        <v>84</v>
      </c>
      <c r="AV1099" s="13" t="s">
        <v>84</v>
      </c>
      <c r="AW1099" s="13" t="s">
        <v>32</v>
      </c>
      <c r="AX1099" s="13" t="s">
        <v>76</v>
      </c>
      <c r="AY1099" s="219" t="s">
        <v>164</v>
      </c>
    </row>
    <row r="1100" spans="1:65" s="13" customFormat="1" ht="11.25">
      <c r="B1100" s="209"/>
      <c r="C1100" s="210"/>
      <c r="D1100" s="204" t="s">
        <v>176</v>
      </c>
      <c r="E1100" s="211" t="s">
        <v>1</v>
      </c>
      <c r="F1100" s="212" t="s">
        <v>1572</v>
      </c>
      <c r="G1100" s="210"/>
      <c r="H1100" s="213">
        <v>1</v>
      </c>
      <c r="I1100" s="214"/>
      <c r="J1100" s="210"/>
      <c r="K1100" s="210"/>
      <c r="L1100" s="215"/>
      <c r="M1100" s="216"/>
      <c r="N1100" s="217"/>
      <c r="O1100" s="217"/>
      <c r="P1100" s="217"/>
      <c r="Q1100" s="217"/>
      <c r="R1100" s="217"/>
      <c r="S1100" s="217"/>
      <c r="T1100" s="218"/>
      <c r="AT1100" s="219" t="s">
        <v>176</v>
      </c>
      <c r="AU1100" s="219" t="s">
        <v>84</v>
      </c>
      <c r="AV1100" s="13" t="s">
        <v>84</v>
      </c>
      <c r="AW1100" s="13" t="s">
        <v>32</v>
      </c>
      <c r="AX1100" s="13" t="s">
        <v>76</v>
      </c>
      <c r="AY1100" s="219" t="s">
        <v>164</v>
      </c>
    </row>
    <row r="1101" spans="1:65" s="14" customFormat="1" ht="11.25">
      <c r="B1101" s="220"/>
      <c r="C1101" s="221"/>
      <c r="D1101" s="204" t="s">
        <v>176</v>
      </c>
      <c r="E1101" s="222" t="s">
        <v>1</v>
      </c>
      <c r="F1101" s="223" t="s">
        <v>185</v>
      </c>
      <c r="G1101" s="221"/>
      <c r="H1101" s="224">
        <v>3</v>
      </c>
      <c r="I1101" s="225"/>
      <c r="J1101" s="221"/>
      <c r="K1101" s="221"/>
      <c r="L1101" s="226"/>
      <c r="M1101" s="227"/>
      <c r="N1101" s="228"/>
      <c r="O1101" s="228"/>
      <c r="P1101" s="228"/>
      <c r="Q1101" s="228"/>
      <c r="R1101" s="228"/>
      <c r="S1101" s="228"/>
      <c r="T1101" s="229"/>
      <c r="AT1101" s="230" t="s">
        <v>176</v>
      </c>
      <c r="AU1101" s="230" t="s">
        <v>84</v>
      </c>
      <c r="AV1101" s="14" t="s">
        <v>172</v>
      </c>
      <c r="AW1101" s="14" t="s">
        <v>32</v>
      </c>
      <c r="AX1101" s="14" t="s">
        <v>82</v>
      </c>
      <c r="AY1101" s="230" t="s">
        <v>164</v>
      </c>
    </row>
    <row r="1102" spans="1:65" s="2" customFormat="1" ht="24.2" customHeight="1">
      <c r="A1102" s="34"/>
      <c r="B1102" s="35"/>
      <c r="C1102" s="191" t="s">
        <v>1573</v>
      </c>
      <c r="D1102" s="191" t="s">
        <v>167</v>
      </c>
      <c r="E1102" s="192" t="s">
        <v>1574</v>
      </c>
      <c r="F1102" s="193" t="s">
        <v>1575</v>
      </c>
      <c r="G1102" s="194" t="s">
        <v>1487</v>
      </c>
      <c r="H1102" s="195">
        <v>2</v>
      </c>
      <c r="I1102" s="196"/>
      <c r="J1102" s="197">
        <f>ROUND(I1102*H1102,2)</f>
        <v>0</v>
      </c>
      <c r="K1102" s="193" t="s">
        <v>171</v>
      </c>
      <c r="L1102" s="39"/>
      <c r="M1102" s="198" t="s">
        <v>1</v>
      </c>
      <c r="N1102" s="199" t="s">
        <v>42</v>
      </c>
      <c r="O1102" s="71"/>
      <c r="P1102" s="200">
        <f>O1102*H1102</f>
        <v>0</v>
      </c>
      <c r="Q1102" s="200">
        <v>9.4599999999999997E-3</v>
      </c>
      <c r="R1102" s="200">
        <f>Q1102*H1102</f>
        <v>1.8919999999999999E-2</v>
      </c>
      <c r="S1102" s="200">
        <v>0</v>
      </c>
      <c r="T1102" s="201">
        <f>S1102*H1102</f>
        <v>0</v>
      </c>
      <c r="U1102" s="34"/>
      <c r="V1102" s="34"/>
      <c r="W1102" s="34"/>
      <c r="X1102" s="34"/>
      <c r="Y1102" s="34"/>
      <c r="Z1102" s="34"/>
      <c r="AA1102" s="34"/>
      <c r="AB1102" s="34"/>
      <c r="AC1102" s="34"/>
      <c r="AD1102" s="34"/>
      <c r="AE1102" s="34"/>
      <c r="AR1102" s="202" t="s">
        <v>865</v>
      </c>
      <c r="AT1102" s="202" t="s">
        <v>167</v>
      </c>
      <c r="AU1102" s="202" t="s">
        <v>84</v>
      </c>
      <c r="AY1102" s="17" t="s">
        <v>164</v>
      </c>
      <c r="BE1102" s="203">
        <f>IF(N1102="základní",J1102,0)</f>
        <v>0</v>
      </c>
      <c r="BF1102" s="203">
        <f>IF(N1102="snížená",J1102,0)</f>
        <v>0</v>
      </c>
      <c r="BG1102" s="203">
        <f>IF(N1102="zákl. přenesená",J1102,0)</f>
        <v>0</v>
      </c>
      <c r="BH1102" s="203">
        <f>IF(N1102="sníž. přenesená",J1102,0)</f>
        <v>0</v>
      </c>
      <c r="BI1102" s="203">
        <f>IF(N1102="nulová",J1102,0)</f>
        <v>0</v>
      </c>
      <c r="BJ1102" s="17" t="s">
        <v>84</v>
      </c>
      <c r="BK1102" s="203">
        <f>ROUND(I1102*H1102,2)</f>
        <v>0</v>
      </c>
      <c r="BL1102" s="17" t="s">
        <v>865</v>
      </c>
      <c r="BM1102" s="202" t="s">
        <v>1576</v>
      </c>
    </row>
    <row r="1103" spans="1:65" s="2" customFormat="1" ht="19.5">
      <c r="A1103" s="34"/>
      <c r="B1103" s="35"/>
      <c r="C1103" s="36"/>
      <c r="D1103" s="204" t="s">
        <v>174</v>
      </c>
      <c r="E1103" s="36"/>
      <c r="F1103" s="205" t="s">
        <v>1577</v>
      </c>
      <c r="G1103" s="36"/>
      <c r="H1103" s="36"/>
      <c r="I1103" s="206"/>
      <c r="J1103" s="36"/>
      <c r="K1103" s="36"/>
      <c r="L1103" s="39"/>
      <c r="M1103" s="207"/>
      <c r="N1103" s="208"/>
      <c r="O1103" s="71"/>
      <c r="P1103" s="71"/>
      <c r="Q1103" s="71"/>
      <c r="R1103" s="71"/>
      <c r="S1103" s="71"/>
      <c r="T1103" s="72"/>
      <c r="U1103" s="34"/>
      <c r="V1103" s="34"/>
      <c r="W1103" s="34"/>
      <c r="X1103" s="34"/>
      <c r="Y1103" s="34"/>
      <c r="Z1103" s="34"/>
      <c r="AA1103" s="34"/>
      <c r="AB1103" s="34"/>
      <c r="AC1103" s="34"/>
      <c r="AD1103" s="34"/>
      <c r="AE1103" s="34"/>
      <c r="AT1103" s="17" t="s">
        <v>174</v>
      </c>
      <c r="AU1103" s="17" t="s">
        <v>84</v>
      </c>
    </row>
    <row r="1104" spans="1:65" s="13" customFormat="1" ht="11.25">
      <c r="B1104" s="209"/>
      <c r="C1104" s="210"/>
      <c r="D1104" s="204" t="s">
        <v>176</v>
      </c>
      <c r="E1104" s="211" t="s">
        <v>1</v>
      </c>
      <c r="F1104" s="212" t="s">
        <v>1578</v>
      </c>
      <c r="G1104" s="210"/>
      <c r="H1104" s="213">
        <v>2</v>
      </c>
      <c r="I1104" s="214"/>
      <c r="J1104" s="210"/>
      <c r="K1104" s="210"/>
      <c r="L1104" s="215"/>
      <c r="M1104" s="216"/>
      <c r="N1104" s="217"/>
      <c r="O1104" s="217"/>
      <c r="P1104" s="217"/>
      <c r="Q1104" s="217"/>
      <c r="R1104" s="217"/>
      <c r="S1104" s="217"/>
      <c r="T1104" s="218"/>
      <c r="AT1104" s="219" t="s">
        <v>176</v>
      </c>
      <c r="AU1104" s="219" t="s">
        <v>84</v>
      </c>
      <c r="AV1104" s="13" t="s">
        <v>84</v>
      </c>
      <c r="AW1104" s="13" t="s">
        <v>32</v>
      </c>
      <c r="AX1104" s="13" t="s">
        <v>82</v>
      </c>
      <c r="AY1104" s="219" t="s">
        <v>164</v>
      </c>
    </row>
    <row r="1105" spans="1:65" s="2" customFormat="1" ht="24.2" customHeight="1">
      <c r="A1105" s="34"/>
      <c r="B1105" s="35"/>
      <c r="C1105" s="191" t="s">
        <v>1579</v>
      </c>
      <c r="D1105" s="191" t="s">
        <v>167</v>
      </c>
      <c r="E1105" s="192" t="s">
        <v>1580</v>
      </c>
      <c r="F1105" s="193" t="s">
        <v>1581</v>
      </c>
      <c r="G1105" s="194" t="s">
        <v>1487</v>
      </c>
      <c r="H1105" s="195">
        <v>3</v>
      </c>
      <c r="I1105" s="196"/>
      <c r="J1105" s="197">
        <f>ROUND(I1105*H1105,2)</f>
        <v>0</v>
      </c>
      <c r="K1105" s="193" t="s">
        <v>171</v>
      </c>
      <c r="L1105" s="39"/>
      <c r="M1105" s="198" t="s">
        <v>1</v>
      </c>
      <c r="N1105" s="199" t="s">
        <v>42</v>
      </c>
      <c r="O1105" s="71"/>
      <c r="P1105" s="200">
        <f>O1105*H1105</f>
        <v>0</v>
      </c>
      <c r="Q1105" s="200">
        <v>1.9369999999999998E-2</v>
      </c>
      <c r="R1105" s="200">
        <f>Q1105*H1105</f>
        <v>5.8109999999999995E-2</v>
      </c>
      <c r="S1105" s="200">
        <v>0</v>
      </c>
      <c r="T1105" s="201">
        <f>S1105*H1105</f>
        <v>0</v>
      </c>
      <c r="U1105" s="34"/>
      <c r="V1105" s="34"/>
      <c r="W1105" s="34"/>
      <c r="X1105" s="34"/>
      <c r="Y1105" s="34"/>
      <c r="Z1105" s="34"/>
      <c r="AA1105" s="34"/>
      <c r="AB1105" s="34"/>
      <c r="AC1105" s="34"/>
      <c r="AD1105" s="34"/>
      <c r="AE1105" s="34"/>
      <c r="AR1105" s="202" t="s">
        <v>865</v>
      </c>
      <c r="AT1105" s="202" t="s">
        <v>167</v>
      </c>
      <c r="AU1105" s="202" t="s">
        <v>84</v>
      </c>
      <c r="AY1105" s="17" t="s">
        <v>164</v>
      </c>
      <c r="BE1105" s="203">
        <f>IF(N1105="základní",J1105,0)</f>
        <v>0</v>
      </c>
      <c r="BF1105" s="203">
        <f>IF(N1105="snížená",J1105,0)</f>
        <v>0</v>
      </c>
      <c r="BG1105" s="203">
        <f>IF(N1105="zákl. přenesená",J1105,0)</f>
        <v>0</v>
      </c>
      <c r="BH1105" s="203">
        <f>IF(N1105="sníž. přenesená",J1105,0)</f>
        <v>0</v>
      </c>
      <c r="BI1105" s="203">
        <f>IF(N1105="nulová",J1105,0)</f>
        <v>0</v>
      </c>
      <c r="BJ1105" s="17" t="s">
        <v>84</v>
      </c>
      <c r="BK1105" s="203">
        <f>ROUND(I1105*H1105,2)</f>
        <v>0</v>
      </c>
      <c r="BL1105" s="17" t="s">
        <v>865</v>
      </c>
      <c r="BM1105" s="202" t="s">
        <v>1582</v>
      </c>
    </row>
    <row r="1106" spans="1:65" s="2" customFormat="1" ht="29.25">
      <c r="A1106" s="34"/>
      <c r="B1106" s="35"/>
      <c r="C1106" s="36"/>
      <c r="D1106" s="204" t="s">
        <v>174</v>
      </c>
      <c r="E1106" s="36"/>
      <c r="F1106" s="205" t="s">
        <v>1583</v>
      </c>
      <c r="G1106" s="36"/>
      <c r="H1106" s="36"/>
      <c r="I1106" s="206"/>
      <c r="J1106" s="36"/>
      <c r="K1106" s="36"/>
      <c r="L1106" s="39"/>
      <c r="M1106" s="207"/>
      <c r="N1106" s="208"/>
      <c r="O1106" s="71"/>
      <c r="P1106" s="71"/>
      <c r="Q1106" s="71"/>
      <c r="R1106" s="71"/>
      <c r="S1106" s="71"/>
      <c r="T1106" s="72"/>
      <c r="U1106" s="34"/>
      <c r="V1106" s="34"/>
      <c r="W1106" s="34"/>
      <c r="X1106" s="34"/>
      <c r="Y1106" s="34"/>
      <c r="Z1106" s="34"/>
      <c r="AA1106" s="34"/>
      <c r="AB1106" s="34"/>
      <c r="AC1106" s="34"/>
      <c r="AD1106" s="34"/>
      <c r="AE1106" s="34"/>
      <c r="AT1106" s="17" t="s">
        <v>174</v>
      </c>
      <c r="AU1106" s="17" t="s">
        <v>84</v>
      </c>
    </row>
    <row r="1107" spans="1:65" s="13" customFormat="1" ht="11.25">
      <c r="B1107" s="209"/>
      <c r="C1107" s="210"/>
      <c r="D1107" s="204" t="s">
        <v>176</v>
      </c>
      <c r="E1107" s="211" t="s">
        <v>1</v>
      </c>
      <c r="F1107" s="212" t="s">
        <v>1570</v>
      </c>
      <c r="G1107" s="210"/>
      <c r="H1107" s="213">
        <v>1</v>
      </c>
      <c r="I1107" s="214"/>
      <c r="J1107" s="210"/>
      <c r="K1107" s="210"/>
      <c r="L1107" s="215"/>
      <c r="M1107" s="216"/>
      <c r="N1107" s="217"/>
      <c r="O1107" s="217"/>
      <c r="P1107" s="217"/>
      <c r="Q1107" s="217"/>
      <c r="R1107" s="217"/>
      <c r="S1107" s="217"/>
      <c r="T1107" s="218"/>
      <c r="AT1107" s="219" t="s">
        <v>176</v>
      </c>
      <c r="AU1107" s="219" t="s">
        <v>84</v>
      </c>
      <c r="AV1107" s="13" t="s">
        <v>84</v>
      </c>
      <c r="AW1107" s="13" t="s">
        <v>32</v>
      </c>
      <c r="AX1107" s="13" t="s">
        <v>76</v>
      </c>
      <c r="AY1107" s="219" t="s">
        <v>164</v>
      </c>
    </row>
    <row r="1108" spans="1:65" s="13" customFormat="1" ht="11.25">
      <c r="B1108" s="209"/>
      <c r="C1108" s="210"/>
      <c r="D1108" s="204" t="s">
        <v>176</v>
      </c>
      <c r="E1108" s="211" t="s">
        <v>1</v>
      </c>
      <c r="F1108" s="212" t="s">
        <v>1571</v>
      </c>
      <c r="G1108" s="210"/>
      <c r="H1108" s="213">
        <v>1</v>
      </c>
      <c r="I1108" s="214"/>
      <c r="J1108" s="210"/>
      <c r="K1108" s="210"/>
      <c r="L1108" s="215"/>
      <c r="M1108" s="216"/>
      <c r="N1108" s="217"/>
      <c r="O1108" s="217"/>
      <c r="P1108" s="217"/>
      <c r="Q1108" s="217"/>
      <c r="R1108" s="217"/>
      <c r="S1108" s="217"/>
      <c r="T1108" s="218"/>
      <c r="AT1108" s="219" t="s">
        <v>176</v>
      </c>
      <c r="AU1108" s="219" t="s">
        <v>84</v>
      </c>
      <c r="AV1108" s="13" t="s">
        <v>84</v>
      </c>
      <c r="AW1108" s="13" t="s">
        <v>32</v>
      </c>
      <c r="AX1108" s="13" t="s">
        <v>76</v>
      </c>
      <c r="AY1108" s="219" t="s">
        <v>164</v>
      </c>
    </row>
    <row r="1109" spans="1:65" s="13" customFormat="1" ht="11.25">
      <c r="B1109" s="209"/>
      <c r="C1109" s="210"/>
      <c r="D1109" s="204" t="s">
        <v>176</v>
      </c>
      <c r="E1109" s="211" t="s">
        <v>1</v>
      </c>
      <c r="F1109" s="212" t="s">
        <v>1572</v>
      </c>
      <c r="G1109" s="210"/>
      <c r="H1109" s="213">
        <v>1</v>
      </c>
      <c r="I1109" s="214"/>
      <c r="J1109" s="210"/>
      <c r="K1109" s="210"/>
      <c r="L1109" s="215"/>
      <c r="M1109" s="216"/>
      <c r="N1109" s="217"/>
      <c r="O1109" s="217"/>
      <c r="P1109" s="217"/>
      <c r="Q1109" s="217"/>
      <c r="R1109" s="217"/>
      <c r="S1109" s="217"/>
      <c r="T1109" s="218"/>
      <c r="AT1109" s="219" t="s">
        <v>176</v>
      </c>
      <c r="AU1109" s="219" t="s">
        <v>84</v>
      </c>
      <c r="AV1109" s="13" t="s">
        <v>84</v>
      </c>
      <c r="AW1109" s="13" t="s">
        <v>32</v>
      </c>
      <c r="AX1109" s="13" t="s">
        <v>76</v>
      </c>
      <c r="AY1109" s="219" t="s">
        <v>164</v>
      </c>
    </row>
    <row r="1110" spans="1:65" s="14" customFormat="1" ht="11.25">
      <c r="B1110" s="220"/>
      <c r="C1110" s="221"/>
      <c r="D1110" s="204" t="s">
        <v>176</v>
      </c>
      <c r="E1110" s="222" t="s">
        <v>1</v>
      </c>
      <c r="F1110" s="223" t="s">
        <v>185</v>
      </c>
      <c r="G1110" s="221"/>
      <c r="H1110" s="224">
        <v>3</v>
      </c>
      <c r="I1110" s="225"/>
      <c r="J1110" s="221"/>
      <c r="K1110" s="221"/>
      <c r="L1110" s="226"/>
      <c r="M1110" s="227"/>
      <c r="N1110" s="228"/>
      <c r="O1110" s="228"/>
      <c r="P1110" s="228"/>
      <c r="Q1110" s="228"/>
      <c r="R1110" s="228"/>
      <c r="S1110" s="228"/>
      <c r="T1110" s="229"/>
      <c r="AT1110" s="230" t="s">
        <v>176</v>
      </c>
      <c r="AU1110" s="230" t="s">
        <v>84</v>
      </c>
      <c r="AV1110" s="14" t="s">
        <v>172</v>
      </c>
      <c r="AW1110" s="14" t="s">
        <v>32</v>
      </c>
      <c r="AX1110" s="14" t="s">
        <v>82</v>
      </c>
      <c r="AY1110" s="230" t="s">
        <v>164</v>
      </c>
    </row>
    <row r="1111" spans="1:65" s="2" customFormat="1" ht="24.2" customHeight="1">
      <c r="A1111" s="34"/>
      <c r="B1111" s="35"/>
      <c r="C1111" s="191" t="s">
        <v>1584</v>
      </c>
      <c r="D1111" s="191" t="s">
        <v>167</v>
      </c>
      <c r="E1111" s="192" t="s">
        <v>1585</v>
      </c>
      <c r="F1111" s="193" t="s">
        <v>1586</v>
      </c>
      <c r="G1111" s="194" t="s">
        <v>1487</v>
      </c>
      <c r="H1111" s="195">
        <v>5</v>
      </c>
      <c r="I1111" s="196"/>
      <c r="J1111" s="197">
        <f>ROUND(I1111*H1111,2)</f>
        <v>0</v>
      </c>
      <c r="K1111" s="193" t="s">
        <v>171</v>
      </c>
      <c r="L1111" s="39"/>
      <c r="M1111" s="198" t="s">
        <v>1</v>
      </c>
      <c r="N1111" s="199" t="s">
        <v>42</v>
      </c>
      <c r="O1111" s="71"/>
      <c r="P1111" s="200">
        <f>O1111*H1111</f>
        <v>0</v>
      </c>
      <c r="Q1111" s="200">
        <v>5.1999999999999995E-4</v>
      </c>
      <c r="R1111" s="200">
        <f>Q1111*H1111</f>
        <v>2.5999999999999999E-3</v>
      </c>
      <c r="S1111" s="200">
        <v>0</v>
      </c>
      <c r="T1111" s="201">
        <f>S1111*H1111</f>
        <v>0</v>
      </c>
      <c r="U1111" s="34"/>
      <c r="V1111" s="34"/>
      <c r="W1111" s="34"/>
      <c r="X1111" s="34"/>
      <c r="Y1111" s="34"/>
      <c r="Z1111" s="34"/>
      <c r="AA1111" s="34"/>
      <c r="AB1111" s="34"/>
      <c r="AC1111" s="34"/>
      <c r="AD1111" s="34"/>
      <c r="AE1111" s="34"/>
      <c r="AR1111" s="202" t="s">
        <v>865</v>
      </c>
      <c r="AT1111" s="202" t="s">
        <v>167</v>
      </c>
      <c r="AU1111" s="202" t="s">
        <v>84</v>
      </c>
      <c r="AY1111" s="17" t="s">
        <v>164</v>
      </c>
      <c r="BE1111" s="203">
        <f>IF(N1111="základní",J1111,0)</f>
        <v>0</v>
      </c>
      <c r="BF1111" s="203">
        <f>IF(N1111="snížená",J1111,0)</f>
        <v>0</v>
      </c>
      <c r="BG1111" s="203">
        <f>IF(N1111="zákl. přenesená",J1111,0)</f>
        <v>0</v>
      </c>
      <c r="BH1111" s="203">
        <f>IF(N1111="sníž. přenesená",J1111,0)</f>
        <v>0</v>
      </c>
      <c r="BI1111" s="203">
        <f>IF(N1111="nulová",J1111,0)</f>
        <v>0</v>
      </c>
      <c r="BJ1111" s="17" t="s">
        <v>84</v>
      </c>
      <c r="BK1111" s="203">
        <f>ROUND(I1111*H1111,2)</f>
        <v>0</v>
      </c>
      <c r="BL1111" s="17" t="s">
        <v>865</v>
      </c>
      <c r="BM1111" s="202" t="s">
        <v>1587</v>
      </c>
    </row>
    <row r="1112" spans="1:65" s="2" customFormat="1" ht="19.5">
      <c r="A1112" s="34"/>
      <c r="B1112" s="35"/>
      <c r="C1112" s="36"/>
      <c r="D1112" s="204" t="s">
        <v>174</v>
      </c>
      <c r="E1112" s="36"/>
      <c r="F1112" s="205" t="s">
        <v>1588</v>
      </c>
      <c r="G1112" s="36"/>
      <c r="H1112" s="36"/>
      <c r="I1112" s="206"/>
      <c r="J1112" s="36"/>
      <c r="K1112" s="36"/>
      <c r="L1112" s="39"/>
      <c r="M1112" s="207"/>
      <c r="N1112" s="208"/>
      <c r="O1112" s="71"/>
      <c r="P1112" s="71"/>
      <c r="Q1112" s="71"/>
      <c r="R1112" s="71"/>
      <c r="S1112" s="71"/>
      <c r="T1112" s="72"/>
      <c r="U1112" s="34"/>
      <c r="V1112" s="34"/>
      <c r="W1112" s="34"/>
      <c r="X1112" s="34"/>
      <c r="Y1112" s="34"/>
      <c r="Z1112" s="34"/>
      <c r="AA1112" s="34"/>
      <c r="AB1112" s="34"/>
      <c r="AC1112" s="34"/>
      <c r="AD1112" s="34"/>
      <c r="AE1112" s="34"/>
      <c r="AT1112" s="17" t="s">
        <v>174</v>
      </c>
      <c r="AU1112" s="17" t="s">
        <v>84</v>
      </c>
    </row>
    <row r="1113" spans="1:65" s="13" customFormat="1" ht="11.25">
      <c r="B1113" s="209"/>
      <c r="C1113" s="210"/>
      <c r="D1113" s="204" t="s">
        <v>176</v>
      </c>
      <c r="E1113" s="211" t="s">
        <v>1</v>
      </c>
      <c r="F1113" s="212" t="s">
        <v>1589</v>
      </c>
      <c r="G1113" s="210"/>
      <c r="H1113" s="213">
        <v>5</v>
      </c>
      <c r="I1113" s="214"/>
      <c r="J1113" s="210"/>
      <c r="K1113" s="210"/>
      <c r="L1113" s="215"/>
      <c r="M1113" s="216"/>
      <c r="N1113" s="217"/>
      <c r="O1113" s="217"/>
      <c r="P1113" s="217"/>
      <c r="Q1113" s="217"/>
      <c r="R1113" s="217"/>
      <c r="S1113" s="217"/>
      <c r="T1113" s="218"/>
      <c r="AT1113" s="219" t="s">
        <v>176</v>
      </c>
      <c r="AU1113" s="219" t="s">
        <v>84</v>
      </c>
      <c r="AV1113" s="13" t="s">
        <v>84</v>
      </c>
      <c r="AW1113" s="13" t="s">
        <v>32</v>
      </c>
      <c r="AX1113" s="13" t="s">
        <v>82</v>
      </c>
      <c r="AY1113" s="219" t="s">
        <v>164</v>
      </c>
    </row>
    <row r="1114" spans="1:65" s="2" customFormat="1" ht="24.2" customHeight="1">
      <c r="A1114" s="34"/>
      <c r="B1114" s="35"/>
      <c r="C1114" s="191" t="s">
        <v>1590</v>
      </c>
      <c r="D1114" s="191" t="s">
        <v>167</v>
      </c>
      <c r="E1114" s="192" t="s">
        <v>1591</v>
      </c>
      <c r="F1114" s="193" t="s">
        <v>1592</v>
      </c>
      <c r="G1114" s="194" t="s">
        <v>1487</v>
      </c>
      <c r="H1114" s="195">
        <v>3</v>
      </c>
      <c r="I1114" s="196"/>
      <c r="J1114" s="197">
        <f>ROUND(I1114*H1114,2)</f>
        <v>0</v>
      </c>
      <c r="K1114" s="193" t="s">
        <v>171</v>
      </c>
      <c r="L1114" s="39"/>
      <c r="M1114" s="198" t="s">
        <v>1</v>
      </c>
      <c r="N1114" s="199" t="s">
        <v>42</v>
      </c>
      <c r="O1114" s="71"/>
      <c r="P1114" s="200">
        <f>O1114*H1114</f>
        <v>0</v>
      </c>
      <c r="Q1114" s="200">
        <v>5.1999999999999995E-4</v>
      </c>
      <c r="R1114" s="200">
        <f>Q1114*H1114</f>
        <v>1.5599999999999998E-3</v>
      </c>
      <c r="S1114" s="200">
        <v>0</v>
      </c>
      <c r="T1114" s="201">
        <f>S1114*H1114</f>
        <v>0</v>
      </c>
      <c r="U1114" s="34"/>
      <c r="V1114" s="34"/>
      <c r="W1114" s="34"/>
      <c r="X1114" s="34"/>
      <c r="Y1114" s="34"/>
      <c r="Z1114" s="34"/>
      <c r="AA1114" s="34"/>
      <c r="AB1114" s="34"/>
      <c r="AC1114" s="34"/>
      <c r="AD1114" s="34"/>
      <c r="AE1114" s="34"/>
      <c r="AR1114" s="202" t="s">
        <v>865</v>
      </c>
      <c r="AT1114" s="202" t="s">
        <v>167</v>
      </c>
      <c r="AU1114" s="202" t="s">
        <v>84</v>
      </c>
      <c r="AY1114" s="17" t="s">
        <v>164</v>
      </c>
      <c r="BE1114" s="203">
        <f>IF(N1114="základní",J1114,0)</f>
        <v>0</v>
      </c>
      <c r="BF1114" s="203">
        <f>IF(N1114="snížená",J1114,0)</f>
        <v>0</v>
      </c>
      <c r="BG1114" s="203">
        <f>IF(N1114="zákl. přenesená",J1114,0)</f>
        <v>0</v>
      </c>
      <c r="BH1114" s="203">
        <f>IF(N1114="sníž. přenesená",J1114,0)</f>
        <v>0</v>
      </c>
      <c r="BI1114" s="203">
        <f>IF(N1114="nulová",J1114,0)</f>
        <v>0</v>
      </c>
      <c r="BJ1114" s="17" t="s">
        <v>84</v>
      </c>
      <c r="BK1114" s="203">
        <f>ROUND(I1114*H1114,2)</f>
        <v>0</v>
      </c>
      <c r="BL1114" s="17" t="s">
        <v>865</v>
      </c>
      <c r="BM1114" s="202" t="s">
        <v>1593</v>
      </c>
    </row>
    <row r="1115" spans="1:65" s="2" customFormat="1" ht="19.5">
      <c r="A1115" s="34"/>
      <c r="B1115" s="35"/>
      <c r="C1115" s="36"/>
      <c r="D1115" s="204" t="s">
        <v>174</v>
      </c>
      <c r="E1115" s="36"/>
      <c r="F1115" s="205" t="s">
        <v>1594</v>
      </c>
      <c r="G1115" s="36"/>
      <c r="H1115" s="36"/>
      <c r="I1115" s="206"/>
      <c r="J1115" s="36"/>
      <c r="K1115" s="36"/>
      <c r="L1115" s="39"/>
      <c r="M1115" s="207"/>
      <c r="N1115" s="208"/>
      <c r="O1115" s="71"/>
      <c r="P1115" s="71"/>
      <c r="Q1115" s="71"/>
      <c r="R1115" s="71"/>
      <c r="S1115" s="71"/>
      <c r="T1115" s="72"/>
      <c r="U1115" s="34"/>
      <c r="V1115" s="34"/>
      <c r="W1115" s="34"/>
      <c r="X1115" s="34"/>
      <c r="Y1115" s="34"/>
      <c r="Z1115" s="34"/>
      <c r="AA1115" s="34"/>
      <c r="AB1115" s="34"/>
      <c r="AC1115" s="34"/>
      <c r="AD1115" s="34"/>
      <c r="AE1115" s="34"/>
      <c r="AT1115" s="17" t="s">
        <v>174</v>
      </c>
      <c r="AU1115" s="17" t="s">
        <v>84</v>
      </c>
    </row>
    <row r="1116" spans="1:65" s="13" customFormat="1" ht="11.25">
      <c r="B1116" s="209"/>
      <c r="C1116" s="210"/>
      <c r="D1116" s="204" t="s">
        <v>176</v>
      </c>
      <c r="E1116" s="211" t="s">
        <v>1</v>
      </c>
      <c r="F1116" s="212" t="s">
        <v>1595</v>
      </c>
      <c r="G1116" s="210"/>
      <c r="H1116" s="213">
        <v>3</v>
      </c>
      <c r="I1116" s="214"/>
      <c r="J1116" s="210"/>
      <c r="K1116" s="210"/>
      <c r="L1116" s="215"/>
      <c r="M1116" s="216"/>
      <c r="N1116" s="217"/>
      <c r="O1116" s="217"/>
      <c r="P1116" s="217"/>
      <c r="Q1116" s="217"/>
      <c r="R1116" s="217"/>
      <c r="S1116" s="217"/>
      <c r="T1116" s="218"/>
      <c r="AT1116" s="219" t="s">
        <v>176</v>
      </c>
      <c r="AU1116" s="219" t="s">
        <v>84</v>
      </c>
      <c r="AV1116" s="13" t="s">
        <v>84</v>
      </c>
      <c r="AW1116" s="13" t="s">
        <v>32</v>
      </c>
      <c r="AX1116" s="13" t="s">
        <v>82</v>
      </c>
      <c r="AY1116" s="219" t="s">
        <v>164</v>
      </c>
    </row>
    <row r="1117" spans="1:65" s="2" customFormat="1" ht="24.2" customHeight="1">
      <c r="A1117" s="34"/>
      <c r="B1117" s="35"/>
      <c r="C1117" s="191" t="s">
        <v>1596</v>
      </c>
      <c r="D1117" s="191" t="s">
        <v>167</v>
      </c>
      <c r="E1117" s="192" t="s">
        <v>1597</v>
      </c>
      <c r="F1117" s="193" t="s">
        <v>1598</v>
      </c>
      <c r="G1117" s="194" t="s">
        <v>1487</v>
      </c>
      <c r="H1117" s="195">
        <v>3</v>
      </c>
      <c r="I1117" s="196"/>
      <c r="J1117" s="197">
        <f>ROUND(I1117*H1117,2)</f>
        <v>0</v>
      </c>
      <c r="K1117" s="193" t="s">
        <v>171</v>
      </c>
      <c r="L1117" s="39"/>
      <c r="M1117" s="198" t="s">
        <v>1</v>
      </c>
      <c r="N1117" s="199" t="s">
        <v>42</v>
      </c>
      <c r="O1117" s="71"/>
      <c r="P1117" s="200">
        <f>O1117*H1117</f>
        <v>0</v>
      </c>
      <c r="Q1117" s="200">
        <v>1.0659999999999999E-2</v>
      </c>
      <c r="R1117" s="200">
        <f>Q1117*H1117</f>
        <v>3.1979999999999995E-2</v>
      </c>
      <c r="S1117" s="200">
        <v>0</v>
      </c>
      <c r="T1117" s="201">
        <f>S1117*H1117</f>
        <v>0</v>
      </c>
      <c r="U1117" s="34"/>
      <c r="V1117" s="34"/>
      <c r="W1117" s="34"/>
      <c r="X1117" s="34"/>
      <c r="Y1117" s="34"/>
      <c r="Z1117" s="34"/>
      <c r="AA1117" s="34"/>
      <c r="AB1117" s="34"/>
      <c r="AC1117" s="34"/>
      <c r="AD1117" s="34"/>
      <c r="AE1117" s="34"/>
      <c r="AR1117" s="202" t="s">
        <v>865</v>
      </c>
      <c r="AT1117" s="202" t="s">
        <v>167</v>
      </c>
      <c r="AU1117" s="202" t="s">
        <v>84</v>
      </c>
      <c r="AY1117" s="17" t="s">
        <v>164</v>
      </c>
      <c r="BE1117" s="203">
        <f>IF(N1117="základní",J1117,0)</f>
        <v>0</v>
      </c>
      <c r="BF1117" s="203">
        <f>IF(N1117="snížená",J1117,0)</f>
        <v>0</v>
      </c>
      <c r="BG1117" s="203">
        <f>IF(N1117="zákl. přenesená",J1117,0)</f>
        <v>0</v>
      </c>
      <c r="BH1117" s="203">
        <f>IF(N1117="sníž. přenesená",J1117,0)</f>
        <v>0</v>
      </c>
      <c r="BI1117" s="203">
        <f>IF(N1117="nulová",J1117,0)</f>
        <v>0</v>
      </c>
      <c r="BJ1117" s="17" t="s">
        <v>84</v>
      </c>
      <c r="BK1117" s="203">
        <f>ROUND(I1117*H1117,2)</f>
        <v>0</v>
      </c>
      <c r="BL1117" s="17" t="s">
        <v>865</v>
      </c>
      <c r="BM1117" s="202" t="s">
        <v>1599</v>
      </c>
    </row>
    <row r="1118" spans="1:65" s="2" customFormat="1" ht="19.5">
      <c r="A1118" s="34"/>
      <c r="B1118" s="35"/>
      <c r="C1118" s="36"/>
      <c r="D1118" s="204" t="s">
        <v>174</v>
      </c>
      <c r="E1118" s="36"/>
      <c r="F1118" s="205" t="s">
        <v>1600</v>
      </c>
      <c r="G1118" s="36"/>
      <c r="H1118" s="36"/>
      <c r="I1118" s="206"/>
      <c r="J1118" s="36"/>
      <c r="K1118" s="36"/>
      <c r="L1118" s="39"/>
      <c r="M1118" s="207"/>
      <c r="N1118" s="208"/>
      <c r="O1118" s="71"/>
      <c r="P1118" s="71"/>
      <c r="Q1118" s="71"/>
      <c r="R1118" s="71"/>
      <c r="S1118" s="71"/>
      <c r="T1118" s="72"/>
      <c r="U1118" s="34"/>
      <c r="V1118" s="34"/>
      <c r="W1118" s="34"/>
      <c r="X1118" s="34"/>
      <c r="Y1118" s="34"/>
      <c r="Z1118" s="34"/>
      <c r="AA1118" s="34"/>
      <c r="AB1118" s="34"/>
      <c r="AC1118" s="34"/>
      <c r="AD1118" s="34"/>
      <c r="AE1118" s="34"/>
      <c r="AT1118" s="17" t="s">
        <v>174</v>
      </c>
      <c r="AU1118" s="17" t="s">
        <v>84</v>
      </c>
    </row>
    <row r="1119" spans="1:65" s="13" customFormat="1" ht="11.25">
      <c r="B1119" s="209"/>
      <c r="C1119" s="210"/>
      <c r="D1119" s="204" t="s">
        <v>176</v>
      </c>
      <c r="E1119" s="211" t="s">
        <v>1</v>
      </c>
      <c r="F1119" s="212" t="s">
        <v>1601</v>
      </c>
      <c r="G1119" s="210"/>
      <c r="H1119" s="213">
        <v>3</v>
      </c>
      <c r="I1119" s="214"/>
      <c r="J1119" s="210"/>
      <c r="K1119" s="210"/>
      <c r="L1119" s="215"/>
      <c r="M1119" s="216"/>
      <c r="N1119" s="217"/>
      <c r="O1119" s="217"/>
      <c r="P1119" s="217"/>
      <c r="Q1119" s="217"/>
      <c r="R1119" s="217"/>
      <c r="S1119" s="217"/>
      <c r="T1119" s="218"/>
      <c r="AT1119" s="219" t="s">
        <v>176</v>
      </c>
      <c r="AU1119" s="219" t="s">
        <v>84</v>
      </c>
      <c r="AV1119" s="13" t="s">
        <v>84</v>
      </c>
      <c r="AW1119" s="13" t="s">
        <v>32</v>
      </c>
      <c r="AX1119" s="13" t="s">
        <v>82</v>
      </c>
      <c r="AY1119" s="219" t="s">
        <v>164</v>
      </c>
    </row>
    <row r="1120" spans="1:65" s="2" customFormat="1" ht="24.2" customHeight="1">
      <c r="A1120" s="34"/>
      <c r="B1120" s="35"/>
      <c r="C1120" s="191" t="s">
        <v>1602</v>
      </c>
      <c r="D1120" s="191" t="s">
        <v>167</v>
      </c>
      <c r="E1120" s="192" t="s">
        <v>1603</v>
      </c>
      <c r="F1120" s="193" t="s">
        <v>1604</v>
      </c>
      <c r="G1120" s="194" t="s">
        <v>1487</v>
      </c>
      <c r="H1120" s="195">
        <v>3</v>
      </c>
      <c r="I1120" s="196"/>
      <c r="J1120" s="197">
        <f>ROUND(I1120*H1120,2)</f>
        <v>0</v>
      </c>
      <c r="K1120" s="193" t="s">
        <v>171</v>
      </c>
      <c r="L1120" s="39"/>
      <c r="M1120" s="198" t="s">
        <v>1</v>
      </c>
      <c r="N1120" s="199" t="s">
        <v>42</v>
      </c>
      <c r="O1120" s="71"/>
      <c r="P1120" s="200">
        <f>O1120*H1120</f>
        <v>0</v>
      </c>
      <c r="Q1120" s="200">
        <v>2.0799999999999998E-3</v>
      </c>
      <c r="R1120" s="200">
        <f>Q1120*H1120</f>
        <v>6.239999999999999E-3</v>
      </c>
      <c r="S1120" s="200">
        <v>0</v>
      </c>
      <c r="T1120" s="201">
        <f>S1120*H1120</f>
        <v>0</v>
      </c>
      <c r="U1120" s="34"/>
      <c r="V1120" s="34"/>
      <c r="W1120" s="34"/>
      <c r="X1120" s="34"/>
      <c r="Y1120" s="34"/>
      <c r="Z1120" s="34"/>
      <c r="AA1120" s="34"/>
      <c r="AB1120" s="34"/>
      <c r="AC1120" s="34"/>
      <c r="AD1120" s="34"/>
      <c r="AE1120" s="34"/>
      <c r="AR1120" s="202" t="s">
        <v>865</v>
      </c>
      <c r="AT1120" s="202" t="s">
        <v>167</v>
      </c>
      <c r="AU1120" s="202" t="s">
        <v>84</v>
      </c>
      <c r="AY1120" s="17" t="s">
        <v>164</v>
      </c>
      <c r="BE1120" s="203">
        <f>IF(N1120="základní",J1120,0)</f>
        <v>0</v>
      </c>
      <c r="BF1120" s="203">
        <f>IF(N1120="snížená",J1120,0)</f>
        <v>0</v>
      </c>
      <c r="BG1120" s="203">
        <f>IF(N1120="zákl. přenesená",J1120,0)</f>
        <v>0</v>
      </c>
      <c r="BH1120" s="203">
        <f>IF(N1120="sníž. přenesená",J1120,0)</f>
        <v>0</v>
      </c>
      <c r="BI1120" s="203">
        <f>IF(N1120="nulová",J1120,0)</f>
        <v>0</v>
      </c>
      <c r="BJ1120" s="17" t="s">
        <v>84</v>
      </c>
      <c r="BK1120" s="203">
        <f>ROUND(I1120*H1120,2)</f>
        <v>0</v>
      </c>
      <c r="BL1120" s="17" t="s">
        <v>865</v>
      </c>
      <c r="BM1120" s="202" t="s">
        <v>1605</v>
      </c>
    </row>
    <row r="1121" spans="1:65" s="2" customFormat="1" ht="19.5">
      <c r="A1121" s="34"/>
      <c r="B1121" s="35"/>
      <c r="C1121" s="36"/>
      <c r="D1121" s="204" t="s">
        <v>174</v>
      </c>
      <c r="E1121" s="36"/>
      <c r="F1121" s="205" t="s">
        <v>1606</v>
      </c>
      <c r="G1121" s="36"/>
      <c r="H1121" s="36"/>
      <c r="I1121" s="206"/>
      <c r="J1121" s="36"/>
      <c r="K1121" s="36"/>
      <c r="L1121" s="39"/>
      <c r="M1121" s="207"/>
      <c r="N1121" s="208"/>
      <c r="O1121" s="71"/>
      <c r="P1121" s="71"/>
      <c r="Q1121" s="71"/>
      <c r="R1121" s="71"/>
      <c r="S1121" s="71"/>
      <c r="T1121" s="72"/>
      <c r="U1121" s="34"/>
      <c r="V1121" s="34"/>
      <c r="W1121" s="34"/>
      <c r="X1121" s="34"/>
      <c r="Y1121" s="34"/>
      <c r="Z1121" s="34"/>
      <c r="AA1121" s="34"/>
      <c r="AB1121" s="34"/>
      <c r="AC1121" s="34"/>
      <c r="AD1121" s="34"/>
      <c r="AE1121" s="34"/>
      <c r="AT1121" s="17" t="s">
        <v>174</v>
      </c>
      <c r="AU1121" s="17" t="s">
        <v>84</v>
      </c>
    </row>
    <row r="1122" spans="1:65" s="13" customFormat="1" ht="11.25">
      <c r="B1122" s="209"/>
      <c r="C1122" s="210"/>
      <c r="D1122" s="204" t="s">
        <v>176</v>
      </c>
      <c r="E1122" s="211" t="s">
        <v>1</v>
      </c>
      <c r="F1122" s="212" t="s">
        <v>1607</v>
      </c>
      <c r="G1122" s="210"/>
      <c r="H1122" s="213">
        <v>1</v>
      </c>
      <c r="I1122" s="214"/>
      <c r="J1122" s="210"/>
      <c r="K1122" s="210"/>
      <c r="L1122" s="215"/>
      <c r="M1122" s="216"/>
      <c r="N1122" s="217"/>
      <c r="O1122" s="217"/>
      <c r="P1122" s="217"/>
      <c r="Q1122" s="217"/>
      <c r="R1122" s="217"/>
      <c r="S1122" s="217"/>
      <c r="T1122" s="218"/>
      <c r="AT1122" s="219" t="s">
        <v>176</v>
      </c>
      <c r="AU1122" s="219" t="s">
        <v>84</v>
      </c>
      <c r="AV1122" s="13" t="s">
        <v>84</v>
      </c>
      <c r="AW1122" s="13" t="s">
        <v>32</v>
      </c>
      <c r="AX1122" s="13" t="s">
        <v>76</v>
      </c>
      <c r="AY1122" s="219" t="s">
        <v>164</v>
      </c>
    </row>
    <row r="1123" spans="1:65" s="13" customFormat="1" ht="11.25">
      <c r="B1123" s="209"/>
      <c r="C1123" s="210"/>
      <c r="D1123" s="204" t="s">
        <v>176</v>
      </c>
      <c r="E1123" s="211" t="s">
        <v>1</v>
      </c>
      <c r="F1123" s="212" t="s">
        <v>1608</v>
      </c>
      <c r="G1123" s="210"/>
      <c r="H1123" s="213">
        <v>1</v>
      </c>
      <c r="I1123" s="214"/>
      <c r="J1123" s="210"/>
      <c r="K1123" s="210"/>
      <c r="L1123" s="215"/>
      <c r="M1123" s="216"/>
      <c r="N1123" s="217"/>
      <c r="O1123" s="217"/>
      <c r="P1123" s="217"/>
      <c r="Q1123" s="217"/>
      <c r="R1123" s="217"/>
      <c r="S1123" s="217"/>
      <c r="T1123" s="218"/>
      <c r="AT1123" s="219" t="s">
        <v>176</v>
      </c>
      <c r="AU1123" s="219" t="s">
        <v>84</v>
      </c>
      <c r="AV1123" s="13" t="s">
        <v>84</v>
      </c>
      <c r="AW1123" s="13" t="s">
        <v>32</v>
      </c>
      <c r="AX1123" s="13" t="s">
        <v>76</v>
      </c>
      <c r="AY1123" s="219" t="s">
        <v>164</v>
      </c>
    </row>
    <row r="1124" spans="1:65" s="13" customFormat="1" ht="11.25">
      <c r="B1124" s="209"/>
      <c r="C1124" s="210"/>
      <c r="D1124" s="204" t="s">
        <v>176</v>
      </c>
      <c r="E1124" s="211" t="s">
        <v>1</v>
      </c>
      <c r="F1124" s="212" t="s">
        <v>1609</v>
      </c>
      <c r="G1124" s="210"/>
      <c r="H1124" s="213">
        <v>1</v>
      </c>
      <c r="I1124" s="214"/>
      <c r="J1124" s="210"/>
      <c r="K1124" s="210"/>
      <c r="L1124" s="215"/>
      <c r="M1124" s="216"/>
      <c r="N1124" s="217"/>
      <c r="O1124" s="217"/>
      <c r="P1124" s="217"/>
      <c r="Q1124" s="217"/>
      <c r="R1124" s="217"/>
      <c r="S1124" s="217"/>
      <c r="T1124" s="218"/>
      <c r="AT1124" s="219" t="s">
        <v>176</v>
      </c>
      <c r="AU1124" s="219" t="s">
        <v>84</v>
      </c>
      <c r="AV1124" s="13" t="s">
        <v>84</v>
      </c>
      <c r="AW1124" s="13" t="s">
        <v>32</v>
      </c>
      <c r="AX1124" s="13" t="s">
        <v>76</v>
      </c>
      <c r="AY1124" s="219" t="s">
        <v>164</v>
      </c>
    </row>
    <row r="1125" spans="1:65" s="14" customFormat="1" ht="11.25">
      <c r="B1125" s="220"/>
      <c r="C1125" s="221"/>
      <c r="D1125" s="204" t="s">
        <v>176</v>
      </c>
      <c r="E1125" s="222" t="s">
        <v>1</v>
      </c>
      <c r="F1125" s="223" t="s">
        <v>185</v>
      </c>
      <c r="G1125" s="221"/>
      <c r="H1125" s="224">
        <v>3</v>
      </c>
      <c r="I1125" s="225"/>
      <c r="J1125" s="221"/>
      <c r="K1125" s="221"/>
      <c r="L1125" s="226"/>
      <c r="M1125" s="227"/>
      <c r="N1125" s="228"/>
      <c r="O1125" s="228"/>
      <c r="P1125" s="228"/>
      <c r="Q1125" s="228"/>
      <c r="R1125" s="228"/>
      <c r="S1125" s="228"/>
      <c r="T1125" s="229"/>
      <c r="AT1125" s="230" t="s">
        <v>176</v>
      </c>
      <c r="AU1125" s="230" t="s">
        <v>84</v>
      </c>
      <c r="AV1125" s="14" t="s">
        <v>172</v>
      </c>
      <c r="AW1125" s="14" t="s">
        <v>32</v>
      </c>
      <c r="AX1125" s="14" t="s">
        <v>82</v>
      </c>
      <c r="AY1125" s="230" t="s">
        <v>164</v>
      </c>
    </row>
    <row r="1126" spans="1:65" s="2" customFormat="1" ht="24.2" customHeight="1">
      <c r="A1126" s="34"/>
      <c r="B1126" s="35"/>
      <c r="C1126" s="191" t="s">
        <v>1610</v>
      </c>
      <c r="D1126" s="191" t="s">
        <v>167</v>
      </c>
      <c r="E1126" s="192" t="s">
        <v>1611</v>
      </c>
      <c r="F1126" s="193" t="s">
        <v>1612</v>
      </c>
      <c r="G1126" s="194" t="s">
        <v>1487</v>
      </c>
      <c r="H1126" s="195">
        <v>5</v>
      </c>
      <c r="I1126" s="196"/>
      <c r="J1126" s="197">
        <f>ROUND(I1126*H1126,2)</f>
        <v>0</v>
      </c>
      <c r="K1126" s="193" t="s">
        <v>171</v>
      </c>
      <c r="L1126" s="39"/>
      <c r="M1126" s="198" t="s">
        <v>1</v>
      </c>
      <c r="N1126" s="199" t="s">
        <v>42</v>
      </c>
      <c r="O1126" s="71"/>
      <c r="P1126" s="200">
        <f>O1126*H1126</f>
        <v>0</v>
      </c>
      <c r="Q1126" s="200">
        <v>1.5399999999999999E-3</v>
      </c>
      <c r="R1126" s="200">
        <f>Q1126*H1126</f>
        <v>7.6999999999999994E-3</v>
      </c>
      <c r="S1126" s="200">
        <v>0</v>
      </c>
      <c r="T1126" s="201">
        <f>S1126*H1126</f>
        <v>0</v>
      </c>
      <c r="U1126" s="34"/>
      <c r="V1126" s="34"/>
      <c r="W1126" s="34"/>
      <c r="X1126" s="34"/>
      <c r="Y1126" s="34"/>
      <c r="Z1126" s="34"/>
      <c r="AA1126" s="34"/>
      <c r="AB1126" s="34"/>
      <c r="AC1126" s="34"/>
      <c r="AD1126" s="34"/>
      <c r="AE1126" s="34"/>
      <c r="AR1126" s="202" t="s">
        <v>865</v>
      </c>
      <c r="AT1126" s="202" t="s">
        <v>167</v>
      </c>
      <c r="AU1126" s="202" t="s">
        <v>84</v>
      </c>
      <c r="AY1126" s="17" t="s">
        <v>164</v>
      </c>
      <c r="BE1126" s="203">
        <f>IF(N1126="základní",J1126,0)</f>
        <v>0</v>
      </c>
      <c r="BF1126" s="203">
        <f>IF(N1126="snížená",J1126,0)</f>
        <v>0</v>
      </c>
      <c r="BG1126" s="203">
        <f>IF(N1126="zákl. přenesená",J1126,0)</f>
        <v>0</v>
      </c>
      <c r="BH1126" s="203">
        <f>IF(N1126="sníž. přenesená",J1126,0)</f>
        <v>0</v>
      </c>
      <c r="BI1126" s="203">
        <f>IF(N1126="nulová",J1126,0)</f>
        <v>0</v>
      </c>
      <c r="BJ1126" s="17" t="s">
        <v>84</v>
      </c>
      <c r="BK1126" s="203">
        <f>ROUND(I1126*H1126,2)</f>
        <v>0</v>
      </c>
      <c r="BL1126" s="17" t="s">
        <v>865</v>
      </c>
      <c r="BM1126" s="202" t="s">
        <v>1613</v>
      </c>
    </row>
    <row r="1127" spans="1:65" s="2" customFormat="1" ht="19.5">
      <c r="A1127" s="34"/>
      <c r="B1127" s="35"/>
      <c r="C1127" s="36"/>
      <c r="D1127" s="204" t="s">
        <v>174</v>
      </c>
      <c r="E1127" s="36"/>
      <c r="F1127" s="205" t="s">
        <v>1614</v>
      </c>
      <c r="G1127" s="36"/>
      <c r="H1127" s="36"/>
      <c r="I1127" s="206"/>
      <c r="J1127" s="36"/>
      <c r="K1127" s="36"/>
      <c r="L1127" s="39"/>
      <c r="M1127" s="207"/>
      <c r="N1127" s="208"/>
      <c r="O1127" s="71"/>
      <c r="P1127" s="71"/>
      <c r="Q1127" s="71"/>
      <c r="R1127" s="71"/>
      <c r="S1127" s="71"/>
      <c r="T1127" s="72"/>
      <c r="U1127" s="34"/>
      <c r="V1127" s="34"/>
      <c r="W1127" s="34"/>
      <c r="X1127" s="34"/>
      <c r="Y1127" s="34"/>
      <c r="Z1127" s="34"/>
      <c r="AA1127" s="34"/>
      <c r="AB1127" s="34"/>
      <c r="AC1127" s="34"/>
      <c r="AD1127" s="34"/>
      <c r="AE1127" s="34"/>
      <c r="AT1127" s="17" t="s">
        <v>174</v>
      </c>
      <c r="AU1127" s="17" t="s">
        <v>84</v>
      </c>
    </row>
    <row r="1128" spans="1:65" s="13" customFormat="1" ht="11.25">
      <c r="B1128" s="209"/>
      <c r="C1128" s="210"/>
      <c r="D1128" s="204" t="s">
        <v>176</v>
      </c>
      <c r="E1128" s="211" t="s">
        <v>1</v>
      </c>
      <c r="F1128" s="212" t="s">
        <v>1570</v>
      </c>
      <c r="G1128" s="210"/>
      <c r="H1128" s="213">
        <v>1</v>
      </c>
      <c r="I1128" s="214"/>
      <c r="J1128" s="210"/>
      <c r="K1128" s="210"/>
      <c r="L1128" s="215"/>
      <c r="M1128" s="216"/>
      <c r="N1128" s="217"/>
      <c r="O1128" s="217"/>
      <c r="P1128" s="217"/>
      <c r="Q1128" s="217"/>
      <c r="R1128" s="217"/>
      <c r="S1128" s="217"/>
      <c r="T1128" s="218"/>
      <c r="AT1128" s="219" t="s">
        <v>176</v>
      </c>
      <c r="AU1128" s="219" t="s">
        <v>84</v>
      </c>
      <c r="AV1128" s="13" t="s">
        <v>84</v>
      </c>
      <c r="AW1128" s="13" t="s">
        <v>32</v>
      </c>
      <c r="AX1128" s="13" t="s">
        <v>76</v>
      </c>
      <c r="AY1128" s="219" t="s">
        <v>164</v>
      </c>
    </row>
    <row r="1129" spans="1:65" s="13" customFormat="1" ht="11.25">
      <c r="B1129" s="209"/>
      <c r="C1129" s="210"/>
      <c r="D1129" s="204" t="s">
        <v>176</v>
      </c>
      <c r="E1129" s="211" t="s">
        <v>1</v>
      </c>
      <c r="F1129" s="212" t="s">
        <v>1615</v>
      </c>
      <c r="G1129" s="210"/>
      <c r="H1129" s="213">
        <v>1</v>
      </c>
      <c r="I1129" s="214"/>
      <c r="J1129" s="210"/>
      <c r="K1129" s="210"/>
      <c r="L1129" s="215"/>
      <c r="M1129" s="216"/>
      <c r="N1129" s="217"/>
      <c r="O1129" s="217"/>
      <c r="P1129" s="217"/>
      <c r="Q1129" s="217"/>
      <c r="R1129" s="217"/>
      <c r="S1129" s="217"/>
      <c r="T1129" s="218"/>
      <c r="AT1129" s="219" t="s">
        <v>176</v>
      </c>
      <c r="AU1129" s="219" t="s">
        <v>84</v>
      </c>
      <c r="AV1129" s="13" t="s">
        <v>84</v>
      </c>
      <c r="AW1129" s="13" t="s">
        <v>32</v>
      </c>
      <c r="AX1129" s="13" t="s">
        <v>76</v>
      </c>
      <c r="AY1129" s="219" t="s">
        <v>164</v>
      </c>
    </row>
    <row r="1130" spans="1:65" s="13" customFormat="1" ht="11.25">
      <c r="B1130" s="209"/>
      <c r="C1130" s="210"/>
      <c r="D1130" s="204" t="s">
        <v>176</v>
      </c>
      <c r="E1130" s="211" t="s">
        <v>1</v>
      </c>
      <c r="F1130" s="212" t="s">
        <v>1571</v>
      </c>
      <c r="G1130" s="210"/>
      <c r="H1130" s="213">
        <v>1</v>
      </c>
      <c r="I1130" s="214"/>
      <c r="J1130" s="210"/>
      <c r="K1130" s="210"/>
      <c r="L1130" s="215"/>
      <c r="M1130" s="216"/>
      <c r="N1130" s="217"/>
      <c r="O1130" s="217"/>
      <c r="P1130" s="217"/>
      <c r="Q1130" s="217"/>
      <c r="R1130" s="217"/>
      <c r="S1130" s="217"/>
      <c r="T1130" s="218"/>
      <c r="AT1130" s="219" t="s">
        <v>176</v>
      </c>
      <c r="AU1130" s="219" t="s">
        <v>84</v>
      </c>
      <c r="AV1130" s="13" t="s">
        <v>84</v>
      </c>
      <c r="AW1130" s="13" t="s">
        <v>32</v>
      </c>
      <c r="AX1130" s="13" t="s">
        <v>76</v>
      </c>
      <c r="AY1130" s="219" t="s">
        <v>164</v>
      </c>
    </row>
    <row r="1131" spans="1:65" s="13" customFormat="1" ht="11.25">
      <c r="B1131" s="209"/>
      <c r="C1131" s="210"/>
      <c r="D1131" s="204" t="s">
        <v>176</v>
      </c>
      <c r="E1131" s="211" t="s">
        <v>1</v>
      </c>
      <c r="F1131" s="212" t="s">
        <v>1616</v>
      </c>
      <c r="G1131" s="210"/>
      <c r="H1131" s="213">
        <v>1</v>
      </c>
      <c r="I1131" s="214"/>
      <c r="J1131" s="210"/>
      <c r="K1131" s="210"/>
      <c r="L1131" s="215"/>
      <c r="M1131" s="216"/>
      <c r="N1131" s="217"/>
      <c r="O1131" s="217"/>
      <c r="P1131" s="217"/>
      <c r="Q1131" s="217"/>
      <c r="R1131" s="217"/>
      <c r="S1131" s="217"/>
      <c r="T1131" s="218"/>
      <c r="AT1131" s="219" t="s">
        <v>176</v>
      </c>
      <c r="AU1131" s="219" t="s">
        <v>84</v>
      </c>
      <c r="AV1131" s="13" t="s">
        <v>84</v>
      </c>
      <c r="AW1131" s="13" t="s">
        <v>32</v>
      </c>
      <c r="AX1131" s="13" t="s">
        <v>76</v>
      </c>
      <c r="AY1131" s="219" t="s">
        <v>164</v>
      </c>
    </row>
    <row r="1132" spans="1:65" s="13" customFormat="1" ht="11.25">
      <c r="B1132" s="209"/>
      <c r="C1132" s="210"/>
      <c r="D1132" s="204" t="s">
        <v>176</v>
      </c>
      <c r="E1132" s="211" t="s">
        <v>1</v>
      </c>
      <c r="F1132" s="212" t="s">
        <v>1572</v>
      </c>
      <c r="G1132" s="210"/>
      <c r="H1132" s="213">
        <v>1</v>
      </c>
      <c r="I1132" s="214"/>
      <c r="J1132" s="210"/>
      <c r="K1132" s="210"/>
      <c r="L1132" s="215"/>
      <c r="M1132" s="216"/>
      <c r="N1132" s="217"/>
      <c r="O1132" s="217"/>
      <c r="P1132" s="217"/>
      <c r="Q1132" s="217"/>
      <c r="R1132" s="217"/>
      <c r="S1132" s="217"/>
      <c r="T1132" s="218"/>
      <c r="AT1132" s="219" t="s">
        <v>176</v>
      </c>
      <c r="AU1132" s="219" t="s">
        <v>84</v>
      </c>
      <c r="AV1132" s="13" t="s">
        <v>84</v>
      </c>
      <c r="AW1132" s="13" t="s">
        <v>32</v>
      </c>
      <c r="AX1132" s="13" t="s">
        <v>76</v>
      </c>
      <c r="AY1132" s="219" t="s">
        <v>164</v>
      </c>
    </row>
    <row r="1133" spans="1:65" s="14" customFormat="1" ht="11.25">
      <c r="B1133" s="220"/>
      <c r="C1133" s="221"/>
      <c r="D1133" s="204" t="s">
        <v>176</v>
      </c>
      <c r="E1133" s="222" t="s">
        <v>1</v>
      </c>
      <c r="F1133" s="223" t="s">
        <v>185</v>
      </c>
      <c r="G1133" s="221"/>
      <c r="H1133" s="224">
        <v>5</v>
      </c>
      <c r="I1133" s="225"/>
      <c r="J1133" s="221"/>
      <c r="K1133" s="221"/>
      <c r="L1133" s="226"/>
      <c r="M1133" s="227"/>
      <c r="N1133" s="228"/>
      <c r="O1133" s="228"/>
      <c r="P1133" s="228"/>
      <c r="Q1133" s="228"/>
      <c r="R1133" s="228"/>
      <c r="S1133" s="228"/>
      <c r="T1133" s="229"/>
      <c r="AT1133" s="230" t="s">
        <v>176</v>
      </c>
      <c r="AU1133" s="230" t="s">
        <v>84</v>
      </c>
      <c r="AV1133" s="14" t="s">
        <v>172</v>
      </c>
      <c r="AW1133" s="14" t="s">
        <v>32</v>
      </c>
      <c r="AX1133" s="14" t="s">
        <v>82</v>
      </c>
      <c r="AY1133" s="230" t="s">
        <v>164</v>
      </c>
    </row>
    <row r="1134" spans="1:65" s="2" customFormat="1" ht="14.45" customHeight="1">
      <c r="A1134" s="34"/>
      <c r="B1134" s="35"/>
      <c r="C1134" s="191" t="s">
        <v>1617</v>
      </c>
      <c r="D1134" s="191" t="s">
        <v>167</v>
      </c>
      <c r="E1134" s="192" t="s">
        <v>1618</v>
      </c>
      <c r="F1134" s="193" t="s">
        <v>1619</v>
      </c>
      <c r="G1134" s="194" t="s">
        <v>1487</v>
      </c>
      <c r="H1134" s="195">
        <v>3</v>
      </c>
      <c r="I1134" s="196"/>
      <c r="J1134" s="197">
        <f>ROUND(I1134*H1134,2)</f>
        <v>0</v>
      </c>
      <c r="K1134" s="193" t="s">
        <v>171</v>
      </c>
      <c r="L1134" s="39"/>
      <c r="M1134" s="198" t="s">
        <v>1</v>
      </c>
      <c r="N1134" s="199" t="s">
        <v>42</v>
      </c>
      <c r="O1134" s="71"/>
      <c r="P1134" s="200">
        <f>O1134*H1134</f>
        <v>0</v>
      </c>
      <c r="Q1134" s="200">
        <v>1.8400000000000001E-3</v>
      </c>
      <c r="R1134" s="200">
        <f>Q1134*H1134</f>
        <v>5.5200000000000006E-3</v>
      </c>
      <c r="S1134" s="200">
        <v>0</v>
      </c>
      <c r="T1134" s="201">
        <f>S1134*H1134</f>
        <v>0</v>
      </c>
      <c r="U1134" s="34"/>
      <c r="V1134" s="34"/>
      <c r="W1134" s="34"/>
      <c r="X1134" s="34"/>
      <c r="Y1134" s="34"/>
      <c r="Z1134" s="34"/>
      <c r="AA1134" s="34"/>
      <c r="AB1134" s="34"/>
      <c r="AC1134" s="34"/>
      <c r="AD1134" s="34"/>
      <c r="AE1134" s="34"/>
      <c r="AR1134" s="202" t="s">
        <v>865</v>
      </c>
      <c r="AT1134" s="202" t="s">
        <v>167</v>
      </c>
      <c r="AU1134" s="202" t="s">
        <v>84</v>
      </c>
      <c r="AY1134" s="17" t="s">
        <v>164</v>
      </c>
      <c r="BE1134" s="203">
        <f>IF(N1134="základní",J1134,0)</f>
        <v>0</v>
      </c>
      <c r="BF1134" s="203">
        <f>IF(N1134="snížená",J1134,0)</f>
        <v>0</v>
      </c>
      <c r="BG1134" s="203">
        <f>IF(N1134="zákl. přenesená",J1134,0)</f>
        <v>0</v>
      </c>
      <c r="BH1134" s="203">
        <f>IF(N1134="sníž. přenesená",J1134,0)</f>
        <v>0</v>
      </c>
      <c r="BI1134" s="203">
        <f>IF(N1134="nulová",J1134,0)</f>
        <v>0</v>
      </c>
      <c r="BJ1134" s="17" t="s">
        <v>84</v>
      </c>
      <c r="BK1134" s="203">
        <f>ROUND(I1134*H1134,2)</f>
        <v>0</v>
      </c>
      <c r="BL1134" s="17" t="s">
        <v>865</v>
      </c>
      <c r="BM1134" s="202" t="s">
        <v>1620</v>
      </c>
    </row>
    <row r="1135" spans="1:65" s="2" customFormat="1" ht="11.25">
      <c r="A1135" s="34"/>
      <c r="B1135" s="35"/>
      <c r="C1135" s="36"/>
      <c r="D1135" s="204" t="s">
        <v>174</v>
      </c>
      <c r="E1135" s="36"/>
      <c r="F1135" s="205" t="s">
        <v>1621</v>
      </c>
      <c r="G1135" s="36"/>
      <c r="H1135" s="36"/>
      <c r="I1135" s="206"/>
      <c r="J1135" s="36"/>
      <c r="K1135" s="36"/>
      <c r="L1135" s="39"/>
      <c r="M1135" s="207"/>
      <c r="N1135" s="208"/>
      <c r="O1135" s="71"/>
      <c r="P1135" s="71"/>
      <c r="Q1135" s="71"/>
      <c r="R1135" s="71"/>
      <c r="S1135" s="71"/>
      <c r="T1135" s="72"/>
      <c r="U1135" s="34"/>
      <c r="V1135" s="34"/>
      <c r="W1135" s="34"/>
      <c r="X1135" s="34"/>
      <c r="Y1135" s="34"/>
      <c r="Z1135" s="34"/>
      <c r="AA1135" s="34"/>
      <c r="AB1135" s="34"/>
      <c r="AC1135" s="34"/>
      <c r="AD1135" s="34"/>
      <c r="AE1135" s="34"/>
      <c r="AT1135" s="17" t="s">
        <v>174</v>
      </c>
      <c r="AU1135" s="17" t="s">
        <v>84</v>
      </c>
    </row>
    <row r="1136" spans="1:65" s="13" customFormat="1" ht="11.25">
      <c r="B1136" s="209"/>
      <c r="C1136" s="210"/>
      <c r="D1136" s="204" t="s">
        <v>176</v>
      </c>
      <c r="E1136" s="211" t="s">
        <v>1</v>
      </c>
      <c r="F1136" s="212" t="s">
        <v>1570</v>
      </c>
      <c r="G1136" s="210"/>
      <c r="H1136" s="213">
        <v>1</v>
      </c>
      <c r="I1136" s="214"/>
      <c r="J1136" s="210"/>
      <c r="K1136" s="210"/>
      <c r="L1136" s="215"/>
      <c r="M1136" s="216"/>
      <c r="N1136" s="217"/>
      <c r="O1136" s="217"/>
      <c r="P1136" s="217"/>
      <c r="Q1136" s="217"/>
      <c r="R1136" s="217"/>
      <c r="S1136" s="217"/>
      <c r="T1136" s="218"/>
      <c r="AT1136" s="219" t="s">
        <v>176</v>
      </c>
      <c r="AU1136" s="219" t="s">
        <v>84</v>
      </c>
      <c r="AV1136" s="13" t="s">
        <v>84</v>
      </c>
      <c r="AW1136" s="13" t="s">
        <v>32</v>
      </c>
      <c r="AX1136" s="13" t="s">
        <v>76</v>
      </c>
      <c r="AY1136" s="219" t="s">
        <v>164</v>
      </c>
    </row>
    <row r="1137" spans="1:65" s="13" customFormat="1" ht="11.25">
      <c r="B1137" s="209"/>
      <c r="C1137" s="210"/>
      <c r="D1137" s="204" t="s">
        <v>176</v>
      </c>
      <c r="E1137" s="211" t="s">
        <v>1</v>
      </c>
      <c r="F1137" s="212" t="s">
        <v>1571</v>
      </c>
      <c r="G1137" s="210"/>
      <c r="H1137" s="213">
        <v>1</v>
      </c>
      <c r="I1137" s="214"/>
      <c r="J1137" s="210"/>
      <c r="K1137" s="210"/>
      <c r="L1137" s="215"/>
      <c r="M1137" s="216"/>
      <c r="N1137" s="217"/>
      <c r="O1137" s="217"/>
      <c r="P1137" s="217"/>
      <c r="Q1137" s="217"/>
      <c r="R1137" s="217"/>
      <c r="S1137" s="217"/>
      <c r="T1137" s="218"/>
      <c r="AT1137" s="219" t="s">
        <v>176</v>
      </c>
      <c r="AU1137" s="219" t="s">
        <v>84</v>
      </c>
      <c r="AV1137" s="13" t="s">
        <v>84</v>
      </c>
      <c r="AW1137" s="13" t="s">
        <v>32</v>
      </c>
      <c r="AX1137" s="13" t="s">
        <v>76</v>
      </c>
      <c r="AY1137" s="219" t="s">
        <v>164</v>
      </c>
    </row>
    <row r="1138" spans="1:65" s="13" customFormat="1" ht="11.25">
      <c r="B1138" s="209"/>
      <c r="C1138" s="210"/>
      <c r="D1138" s="204" t="s">
        <v>176</v>
      </c>
      <c r="E1138" s="211" t="s">
        <v>1</v>
      </c>
      <c r="F1138" s="212" t="s">
        <v>1572</v>
      </c>
      <c r="G1138" s="210"/>
      <c r="H1138" s="213">
        <v>1</v>
      </c>
      <c r="I1138" s="214"/>
      <c r="J1138" s="210"/>
      <c r="K1138" s="210"/>
      <c r="L1138" s="215"/>
      <c r="M1138" s="216"/>
      <c r="N1138" s="217"/>
      <c r="O1138" s="217"/>
      <c r="P1138" s="217"/>
      <c r="Q1138" s="217"/>
      <c r="R1138" s="217"/>
      <c r="S1138" s="217"/>
      <c r="T1138" s="218"/>
      <c r="AT1138" s="219" t="s">
        <v>176</v>
      </c>
      <c r="AU1138" s="219" t="s">
        <v>84</v>
      </c>
      <c r="AV1138" s="13" t="s">
        <v>84</v>
      </c>
      <c r="AW1138" s="13" t="s">
        <v>32</v>
      </c>
      <c r="AX1138" s="13" t="s">
        <v>76</v>
      </c>
      <c r="AY1138" s="219" t="s">
        <v>164</v>
      </c>
    </row>
    <row r="1139" spans="1:65" s="14" customFormat="1" ht="11.25">
      <c r="B1139" s="220"/>
      <c r="C1139" s="221"/>
      <c r="D1139" s="204" t="s">
        <v>176</v>
      </c>
      <c r="E1139" s="222" t="s">
        <v>1</v>
      </c>
      <c r="F1139" s="223" t="s">
        <v>185</v>
      </c>
      <c r="G1139" s="221"/>
      <c r="H1139" s="224">
        <v>3</v>
      </c>
      <c r="I1139" s="225"/>
      <c r="J1139" s="221"/>
      <c r="K1139" s="221"/>
      <c r="L1139" s="226"/>
      <c r="M1139" s="227"/>
      <c r="N1139" s="228"/>
      <c r="O1139" s="228"/>
      <c r="P1139" s="228"/>
      <c r="Q1139" s="228"/>
      <c r="R1139" s="228"/>
      <c r="S1139" s="228"/>
      <c r="T1139" s="229"/>
      <c r="AT1139" s="230" t="s">
        <v>176</v>
      </c>
      <c r="AU1139" s="230" t="s">
        <v>84</v>
      </c>
      <c r="AV1139" s="14" t="s">
        <v>172</v>
      </c>
      <c r="AW1139" s="14" t="s">
        <v>32</v>
      </c>
      <c r="AX1139" s="14" t="s">
        <v>82</v>
      </c>
      <c r="AY1139" s="230" t="s">
        <v>164</v>
      </c>
    </row>
    <row r="1140" spans="1:65" s="2" customFormat="1" ht="24.2" customHeight="1">
      <c r="A1140" s="34"/>
      <c r="B1140" s="35"/>
      <c r="C1140" s="191" t="s">
        <v>1622</v>
      </c>
      <c r="D1140" s="191" t="s">
        <v>167</v>
      </c>
      <c r="E1140" s="192" t="s">
        <v>1623</v>
      </c>
      <c r="F1140" s="193" t="s">
        <v>1624</v>
      </c>
      <c r="G1140" s="194" t="s">
        <v>207</v>
      </c>
      <c r="H1140" s="195">
        <v>0.23200000000000001</v>
      </c>
      <c r="I1140" s="196"/>
      <c r="J1140" s="197">
        <f>ROUND(I1140*H1140,2)</f>
        <v>0</v>
      </c>
      <c r="K1140" s="193" t="s">
        <v>171</v>
      </c>
      <c r="L1140" s="39"/>
      <c r="M1140" s="198" t="s">
        <v>1</v>
      </c>
      <c r="N1140" s="199" t="s">
        <v>42</v>
      </c>
      <c r="O1140" s="71"/>
      <c r="P1140" s="200">
        <f>O1140*H1140</f>
        <v>0</v>
      </c>
      <c r="Q1140" s="200">
        <v>0</v>
      </c>
      <c r="R1140" s="200">
        <f>Q1140*H1140</f>
        <v>0</v>
      </c>
      <c r="S1140" s="200">
        <v>0</v>
      </c>
      <c r="T1140" s="201">
        <f>S1140*H1140</f>
        <v>0</v>
      </c>
      <c r="U1140" s="34"/>
      <c r="V1140" s="34"/>
      <c r="W1140" s="34"/>
      <c r="X1140" s="34"/>
      <c r="Y1140" s="34"/>
      <c r="Z1140" s="34"/>
      <c r="AA1140" s="34"/>
      <c r="AB1140" s="34"/>
      <c r="AC1140" s="34"/>
      <c r="AD1140" s="34"/>
      <c r="AE1140" s="34"/>
      <c r="AR1140" s="202" t="s">
        <v>865</v>
      </c>
      <c r="AT1140" s="202" t="s">
        <v>167</v>
      </c>
      <c r="AU1140" s="202" t="s">
        <v>84</v>
      </c>
      <c r="AY1140" s="17" t="s">
        <v>164</v>
      </c>
      <c r="BE1140" s="203">
        <f>IF(N1140="základní",J1140,0)</f>
        <v>0</v>
      </c>
      <c r="BF1140" s="203">
        <f>IF(N1140="snížená",J1140,0)</f>
        <v>0</v>
      </c>
      <c r="BG1140" s="203">
        <f>IF(N1140="zákl. přenesená",J1140,0)</f>
        <v>0</v>
      </c>
      <c r="BH1140" s="203">
        <f>IF(N1140="sníž. přenesená",J1140,0)</f>
        <v>0</v>
      </c>
      <c r="BI1140" s="203">
        <f>IF(N1140="nulová",J1140,0)</f>
        <v>0</v>
      </c>
      <c r="BJ1140" s="17" t="s">
        <v>84</v>
      </c>
      <c r="BK1140" s="203">
        <f>ROUND(I1140*H1140,2)</f>
        <v>0</v>
      </c>
      <c r="BL1140" s="17" t="s">
        <v>865</v>
      </c>
      <c r="BM1140" s="202" t="s">
        <v>1625</v>
      </c>
    </row>
    <row r="1141" spans="1:65" s="2" customFormat="1" ht="29.25">
      <c r="A1141" s="34"/>
      <c r="B1141" s="35"/>
      <c r="C1141" s="36"/>
      <c r="D1141" s="204" t="s">
        <v>174</v>
      </c>
      <c r="E1141" s="36"/>
      <c r="F1141" s="205" t="s">
        <v>1626</v>
      </c>
      <c r="G1141" s="36"/>
      <c r="H1141" s="36"/>
      <c r="I1141" s="206"/>
      <c r="J1141" s="36"/>
      <c r="K1141" s="36"/>
      <c r="L1141" s="39"/>
      <c r="M1141" s="207"/>
      <c r="N1141" s="208"/>
      <c r="O1141" s="71"/>
      <c r="P1141" s="71"/>
      <c r="Q1141" s="71"/>
      <c r="R1141" s="71"/>
      <c r="S1141" s="71"/>
      <c r="T1141" s="72"/>
      <c r="U1141" s="34"/>
      <c r="V1141" s="34"/>
      <c r="W1141" s="34"/>
      <c r="X1141" s="34"/>
      <c r="Y1141" s="34"/>
      <c r="Z1141" s="34"/>
      <c r="AA1141" s="34"/>
      <c r="AB1141" s="34"/>
      <c r="AC1141" s="34"/>
      <c r="AD1141" s="34"/>
      <c r="AE1141" s="34"/>
      <c r="AT1141" s="17" t="s">
        <v>174</v>
      </c>
      <c r="AU1141" s="17" t="s">
        <v>84</v>
      </c>
    </row>
    <row r="1142" spans="1:65" s="12" customFormat="1" ht="22.9" customHeight="1">
      <c r="B1142" s="175"/>
      <c r="C1142" s="176"/>
      <c r="D1142" s="177" t="s">
        <v>75</v>
      </c>
      <c r="E1142" s="189" t="s">
        <v>1627</v>
      </c>
      <c r="F1142" s="189" t="s">
        <v>1628</v>
      </c>
      <c r="G1142" s="176"/>
      <c r="H1142" s="176"/>
      <c r="I1142" s="179"/>
      <c r="J1142" s="190">
        <f>BK1142</f>
        <v>0</v>
      </c>
      <c r="K1142" s="176"/>
      <c r="L1142" s="181"/>
      <c r="M1142" s="182"/>
      <c r="N1142" s="183"/>
      <c r="O1142" s="183"/>
      <c r="P1142" s="184">
        <f>SUM(P1143:P1150)</f>
        <v>0</v>
      </c>
      <c r="Q1142" s="183"/>
      <c r="R1142" s="184">
        <f>SUM(R1143:R1150)</f>
        <v>2.8049999999999999E-2</v>
      </c>
      <c r="S1142" s="183"/>
      <c r="T1142" s="185">
        <f>SUM(T1143:T1150)</f>
        <v>0</v>
      </c>
      <c r="AR1142" s="186" t="s">
        <v>84</v>
      </c>
      <c r="AT1142" s="187" t="s">
        <v>75</v>
      </c>
      <c r="AU1142" s="187" t="s">
        <v>82</v>
      </c>
      <c r="AY1142" s="186" t="s">
        <v>164</v>
      </c>
      <c r="BK1142" s="188">
        <f>SUM(BK1143:BK1150)</f>
        <v>0</v>
      </c>
    </row>
    <row r="1143" spans="1:65" s="2" customFormat="1" ht="24.2" customHeight="1">
      <c r="A1143" s="34"/>
      <c r="B1143" s="35"/>
      <c r="C1143" s="191" t="s">
        <v>1629</v>
      </c>
      <c r="D1143" s="191" t="s">
        <v>167</v>
      </c>
      <c r="E1143" s="192" t="s">
        <v>1630</v>
      </c>
      <c r="F1143" s="193" t="s">
        <v>1631</v>
      </c>
      <c r="G1143" s="194" t="s">
        <v>1487</v>
      </c>
      <c r="H1143" s="195">
        <v>3</v>
      </c>
      <c r="I1143" s="196"/>
      <c r="J1143" s="197">
        <f>ROUND(I1143*H1143,2)</f>
        <v>0</v>
      </c>
      <c r="K1143" s="193" t="s">
        <v>171</v>
      </c>
      <c r="L1143" s="39"/>
      <c r="M1143" s="198" t="s">
        <v>1</v>
      </c>
      <c r="N1143" s="199" t="s">
        <v>42</v>
      </c>
      <c r="O1143" s="71"/>
      <c r="P1143" s="200">
        <f>O1143*H1143</f>
        <v>0</v>
      </c>
      <c r="Q1143" s="200">
        <v>9.1999999999999998E-3</v>
      </c>
      <c r="R1143" s="200">
        <f>Q1143*H1143</f>
        <v>2.76E-2</v>
      </c>
      <c r="S1143" s="200">
        <v>0</v>
      </c>
      <c r="T1143" s="201">
        <f>S1143*H1143</f>
        <v>0</v>
      </c>
      <c r="U1143" s="34"/>
      <c r="V1143" s="34"/>
      <c r="W1143" s="34"/>
      <c r="X1143" s="34"/>
      <c r="Y1143" s="34"/>
      <c r="Z1143" s="34"/>
      <c r="AA1143" s="34"/>
      <c r="AB1143" s="34"/>
      <c r="AC1143" s="34"/>
      <c r="AD1143" s="34"/>
      <c r="AE1143" s="34"/>
      <c r="AR1143" s="202" t="s">
        <v>865</v>
      </c>
      <c r="AT1143" s="202" t="s">
        <v>167</v>
      </c>
      <c r="AU1143" s="202" t="s">
        <v>84</v>
      </c>
      <c r="AY1143" s="17" t="s">
        <v>164</v>
      </c>
      <c r="BE1143" s="203">
        <f>IF(N1143="základní",J1143,0)</f>
        <v>0</v>
      </c>
      <c r="BF1143" s="203">
        <f>IF(N1143="snížená",J1143,0)</f>
        <v>0</v>
      </c>
      <c r="BG1143" s="203">
        <f>IF(N1143="zákl. přenesená",J1143,0)</f>
        <v>0</v>
      </c>
      <c r="BH1143" s="203">
        <f>IF(N1143="sníž. přenesená",J1143,0)</f>
        <v>0</v>
      </c>
      <c r="BI1143" s="203">
        <f>IF(N1143="nulová",J1143,0)</f>
        <v>0</v>
      </c>
      <c r="BJ1143" s="17" t="s">
        <v>84</v>
      </c>
      <c r="BK1143" s="203">
        <f>ROUND(I1143*H1143,2)</f>
        <v>0</v>
      </c>
      <c r="BL1143" s="17" t="s">
        <v>865</v>
      </c>
      <c r="BM1143" s="202" t="s">
        <v>1632</v>
      </c>
    </row>
    <row r="1144" spans="1:65" s="2" customFormat="1" ht="29.25">
      <c r="A1144" s="34"/>
      <c r="B1144" s="35"/>
      <c r="C1144" s="36"/>
      <c r="D1144" s="204" t="s">
        <v>174</v>
      </c>
      <c r="E1144" s="36"/>
      <c r="F1144" s="205" t="s">
        <v>1633</v>
      </c>
      <c r="G1144" s="36"/>
      <c r="H1144" s="36"/>
      <c r="I1144" s="206"/>
      <c r="J1144" s="36"/>
      <c r="K1144" s="36"/>
      <c r="L1144" s="39"/>
      <c r="M1144" s="207"/>
      <c r="N1144" s="208"/>
      <c r="O1144" s="71"/>
      <c r="P1144" s="71"/>
      <c r="Q1144" s="71"/>
      <c r="R1144" s="71"/>
      <c r="S1144" s="71"/>
      <c r="T1144" s="72"/>
      <c r="U1144" s="34"/>
      <c r="V1144" s="34"/>
      <c r="W1144" s="34"/>
      <c r="X1144" s="34"/>
      <c r="Y1144" s="34"/>
      <c r="Z1144" s="34"/>
      <c r="AA1144" s="34"/>
      <c r="AB1144" s="34"/>
      <c r="AC1144" s="34"/>
      <c r="AD1144" s="34"/>
      <c r="AE1144" s="34"/>
      <c r="AT1144" s="17" t="s">
        <v>174</v>
      </c>
      <c r="AU1144" s="17" t="s">
        <v>84</v>
      </c>
    </row>
    <row r="1145" spans="1:65" s="13" customFormat="1" ht="11.25">
      <c r="B1145" s="209"/>
      <c r="C1145" s="210"/>
      <c r="D1145" s="204" t="s">
        <v>176</v>
      </c>
      <c r="E1145" s="211" t="s">
        <v>1</v>
      </c>
      <c r="F1145" s="212" t="s">
        <v>1555</v>
      </c>
      <c r="G1145" s="210"/>
      <c r="H1145" s="213">
        <v>3</v>
      </c>
      <c r="I1145" s="214"/>
      <c r="J1145" s="210"/>
      <c r="K1145" s="210"/>
      <c r="L1145" s="215"/>
      <c r="M1145" s="216"/>
      <c r="N1145" s="217"/>
      <c r="O1145" s="217"/>
      <c r="P1145" s="217"/>
      <c r="Q1145" s="217"/>
      <c r="R1145" s="217"/>
      <c r="S1145" s="217"/>
      <c r="T1145" s="218"/>
      <c r="AT1145" s="219" t="s">
        <v>176</v>
      </c>
      <c r="AU1145" s="219" t="s">
        <v>84</v>
      </c>
      <c r="AV1145" s="13" t="s">
        <v>84</v>
      </c>
      <c r="AW1145" s="13" t="s">
        <v>32</v>
      </c>
      <c r="AX1145" s="13" t="s">
        <v>82</v>
      </c>
      <c r="AY1145" s="219" t="s">
        <v>164</v>
      </c>
    </row>
    <row r="1146" spans="1:65" s="2" customFormat="1" ht="14.45" customHeight="1">
      <c r="A1146" s="34"/>
      <c r="B1146" s="35"/>
      <c r="C1146" s="191" t="s">
        <v>1634</v>
      </c>
      <c r="D1146" s="191" t="s">
        <v>167</v>
      </c>
      <c r="E1146" s="192" t="s">
        <v>1635</v>
      </c>
      <c r="F1146" s="193" t="s">
        <v>1636</v>
      </c>
      <c r="G1146" s="194" t="s">
        <v>1487</v>
      </c>
      <c r="H1146" s="195">
        <v>3</v>
      </c>
      <c r="I1146" s="196"/>
      <c r="J1146" s="197">
        <f>ROUND(I1146*H1146,2)</f>
        <v>0</v>
      </c>
      <c r="K1146" s="193" t="s">
        <v>171</v>
      </c>
      <c r="L1146" s="39"/>
      <c r="M1146" s="198" t="s">
        <v>1</v>
      </c>
      <c r="N1146" s="199" t="s">
        <v>42</v>
      </c>
      <c r="O1146" s="71"/>
      <c r="P1146" s="200">
        <f>O1146*H1146</f>
        <v>0</v>
      </c>
      <c r="Q1146" s="200">
        <v>1.4999999999999999E-4</v>
      </c>
      <c r="R1146" s="200">
        <f>Q1146*H1146</f>
        <v>4.4999999999999999E-4</v>
      </c>
      <c r="S1146" s="200">
        <v>0</v>
      </c>
      <c r="T1146" s="201">
        <f>S1146*H1146</f>
        <v>0</v>
      </c>
      <c r="U1146" s="34"/>
      <c r="V1146" s="34"/>
      <c r="W1146" s="34"/>
      <c r="X1146" s="34"/>
      <c r="Y1146" s="34"/>
      <c r="Z1146" s="34"/>
      <c r="AA1146" s="34"/>
      <c r="AB1146" s="34"/>
      <c r="AC1146" s="34"/>
      <c r="AD1146" s="34"/>
      <c r="AE1146" s="34"/>
      <c r="AR1146" s="202" t="s">
        <v>865</v>
      </c>
      <c r="AT1146" s="202" t="s">
        <v>167</v>
      </c>
      <c r="AU1146" s="202" t="s">
        <v>84</v>
      </c>
      <c r="AY1146" s="17" t="s">
        <v>164</v>
      </c>
      <c r="BE1146" s="203">
        <f>IF(N1146="základní",J1146,0)</f>
        <v>0</v>
      </c>
      <c r="BF1146" s="203">
        <f>IF(N1146="snížená",J1146,0)</f>
        <v>0</v>
      </c>
      <c r="BG1146" s="203">
        <f>IF(N1146="zákl. přenesená",J1146,0)</f>
        <v>0</v>
      </c>
      <c r="BH1146" s="203">
        <f>IF(N1146="sníž. přenesená",J1146,0)</f>
        <v>0</v>
      </c>
      <c r="BI1146" s="203">
        <f>IF(N1146="nulová",J1146,0)</f>
        <v>0</v>
      </c>
      <c r="BJ1146" s="17" t="s">
        <v>84</v>
      </c>
      <c r="BK1146" s="203">
        <f>ROUND(I1146*H1146,2)</f>
        <v>0</v>
      </c>
      <c r="BL1146" s="17" t="s">
        <v>865</v>
      </c>
      <c r="BM1146" s="202" t="s">
        <v>1637</v>
      </c>
    </row>
    <row r="1147" spans="1:65" s="2" customFormat="1" ht="19.5">
      <c r="A1147" s="34"/>
      <c r="B1147" s="35"/>
      <c r="C1147" s="36"/>
      <c r="D1147" s="204" t="s">
        <v>174</v>
      </c>
      <c r="E1147" s="36"/>
      <c r="F1147" s="205" t="s">
        <v>1638</v>
      </c>
      <c r="G1147" s="36"/>
      <c r="H1147" s="36"/>
      <c r="I1147" s="206"/>
      <c r="J1147" s="36"/>
      <c r="K1147" s="36"/>
      <c r="L1147" s="39"/>
      <c r="M1147" s="207"/>
      <c r="N1147" s="208"/>
      <c r="O1147" s="71"/>
      <c r="P1147" s="71"/>
      <c r="Q1147" s="71"/>
      <c r="R1147" s="71"/>
      <c r="S1147" s="71"/>
      <c r="T1147" s="72"/>
      <c r="U1147" s="34"/>
      <c r="V1147" s="34"/>
      <c r="W1147" s="34"/>
      <c r="X1147" s="34"/>
      <c r="Y1147" s="34"/>
      <c r="Z1147" s="34"/>
      <c r="AA1147" s="34"/>
      <c r="AB1147" s="34"/>
      <c r="AC1147" s="34"/>
      <c r="AD1147" s="34"/>
      <c r="AE1147" s="34"/>
      <c r="AT1147" s="17" t="s">
        <v>174</v>
      </c>
      <c r="AU1147" s="17" t="s">
        <v>84</v>
      </c>
    </row>
    <row r="1148" spans="1:65" s="13" customFormat="1" ht="11.25">
      <c r="B1148" s="209"/>
      <c r="C1148" s="210"/>
      <c r="D1148" s="204" t="s">
        <v>176</v>
      </c>
      <c r="E1148" s="211" t="s">
        <v>1</v>
      </c>
      <c r="F1148" s="212" t="s">
        <v>1555</v>
      </c>
      <c r="G1148" s="210"/>
      <c r="H1148" s="213">
        <v>3</v>
      </c>
      <c r="I1148" s="214"/>
      <c r="J1148" s="210"/>
      <c r="K1148" s="210"/>
      <c r="L1148" s="215"/>
      <c r="M1148" s="216"/>
      <c r="N1148" s="217"/>
      <c r="O1148" s="217"/>
      <c r="P1148" s="217"/>
      <c r="Q1148" s="217"/>
      <c r="R1148" s="217"/>
      <c r="S1148" s="217"/>
      <c r="T1148" s="218"/>
      <c r="AT1148" s="219" t="s">
        <v>176</v>
      </c>
      <c r="AU1148" s="219" t="s">
        <v>84</v>
      </c>
      <c r="AV1148" s="13" t="s">
        <v>84</v>
      </c>
      <c r="AW1148" s="13" t="s">
        <v>32</v>
      </c>
      <c r="AX1148" s="13" t="s">
        <v>82</v>
      </c>
      <c r="AY1148" s="219" t="s">
        <v>164</v>
      </c>
    </row>
    <row r="1149" spans="1:65" s="2" customFormat="1" ht="24.2" customHeight="1">
      <c r="A1149" s="34"/>
      <c r="B1149" s="35"/>
      <c r="C1149" s="191" t="s">
        <v>1639</v>
      </c>
      <c r="D1149" s="191" t="s">
        <v>167</v>
      </c>
      <c r="E1149" s="192" t="s">
        <v>1640</v>
      </c>
      <c r="F1149" s="193" t="s">
        <v>1641</v>
      </c>
      <c r="G1149" s="194" t="s">
        <v>207</v>
      </c>
      <c r="H1149" s="195">
        <v>2.8000000000000001E-2</v>
      </c>
      <c r="I1149" s="196"/>
      <c r="J1149" s="197">
        <f>ROUND(I1149*H1149,2)</f>
        <v>0</v>
      </c>
      <c r="K1149" s="193" t="s">
        <v>171</v>
      </c>
      <c r="L1149" s="39"/>
      <c r="M1149" s="198" t="s">
        <v>1</v>
      </c>
      <c r="N1149" s="199" t="s">
        <v>42</v>
      </c>
      <c r="O1149" s="71"/>
      <c r="P1149" s="200">
        <f>O1149*H1149</f>
        <v>0</v>
      </c>
      <c r="Q1149" s="200">
        <v>0</v>
      </c>
      <c r="R1149" s="200">
        <f>Q1149*H1149</f>
        <v>0</v>
      </c>
      <c r="S1149" s="200">
        <v>0</v>
      </c>
      <c r="T1149" s="201">
        <f>S1149*H1149</f>
        <v>0</v>
      </c>
      <c r="U1149" s="34"/>
      <c r="V1149" s="34"/>
      <c r="W1149" s="34"/>
      <c r="X1149" s="34"/>
      <c r="Y1149" s="34"/>
      <c r="Z1149" s="34"/>
      <c r="AA1149" s="34"/>
      <c r="AB1149" s="34"/>
      <c r="AC1149" s="34"/>
      <c r="AD1149" s="34"/>
      <c r="AE1149" s="34"/>
      <c r="AR1149" s="202" t="s">
        <v>865</v>
      </c>
      <c r="AT1149" s="202" t="s">
        <v>167</v>
      </c>
      <c r="AU1149" s="202" t="s">
        <v>84</v>
      </c>
      <c r="AY1149" s="17" t="s">
        <v>164</v>
      </c>
      <c r="BE1149" s="203">
        <f>IF(N1149="základní",J1149,0)</f>
        <v>0</v>
      </c>
      <c r="BF1149" s="203">
        <f>IF(N1149="snížená",J1149,0)</f>
        <v>0</v>
      </c>
      <c r="BG1149" s="203">
        <f>IF(N1149="zákl. přenesená",J1149,0)</f>
        <v>0</v>
      </c>
      <c r="BH1149" s="203">
        <f>IF(N1149="sníž. přenesená",J1149,0)</f>
        <v>0</v>
      </c>
      <c r="BI1149" s="203">
        <f>IF(N1149="nulová",J1149,0)</f>
        <v>0</v>
      </c>
      <c r="BJ1149" s="17" t="s">
        <v>84</v>
      </c>
      <c r="BK1149" s="203">
        <f>ROUND(I1149*H1149,2)</f>
        <v>0</v>
      </c>
      <c r="BL1149" s="17" t="s">
        <v>865</v>
      </c>
      <c r="BM1149" s="202" t="s">
        <v>1642</v>
      </c>
    </row>
    <row r="1150" spans="1:65" s="2" customFormat="1" ht="29.25">
      <c r="A1150" s="34"/>
      <c r="B1150" s="35"/>
      <c r="C1150" s="36"/>
      <c r="D1150" s="204" t="s">
        <v>174</v>
      </c>
      <c r="E1150" s="36"/>
      <c r="F1150" s="205" t="s">
        <v>1643</v>
      </c>
      <c r="G1150" s="36"/>
      <c r="H1150" s="36"/>
      <c r="I1150" s="206"/>
      <c r="J1150" s="36"/>
      <c r="K1150" s="36"/>
      <c r="L1150" s="39"/>
      <c r="M1150" s="207"/>
      <c r="N1150" s="208"/>
      <c r="O1150" s="71"/>
      <c r="P1150" s="71"/>
      <c r="Q1150" s="71"/>
      <c r="R1150" s="71"/>
      <c r="S1150" s="71"/>
      <c r="T1150" s="72"/>
      <c r="U1150" s="34"/>
      <c r="V1150" s="34"/>
      <c r="W1150" s="34"/>
      <c r="X1150" s="34"/>
      <c r="Y1150" s="34"/>
      <c r="Z1150" s="34"/>
      <c r="AA1150" s="34"/>
      <c r="AB1150" s="34"/>
      <c r="AC1150" s="34"/>
      <c r="AD1150" s="34"/>
      <c r="AE1150" s="34"/>
      <c r="AT1150" s="17" t="s">
        <v>174</v>
      </c>
      <c r="AU1150" s="17" t="s">
        <v>84</v>
      </c>
    </row>
    <row r="1151" spans="1:65" s="12" customFormat="1" ht="22.9" customHeight="1">
      <c r="B1151" s="175"/>
      <c r="C1151" s="176"/>
      <c r="D1151" s="177" t="s">
        <v>75</v>
      </c>
      <c r="E1151" s="189" t="s">
        <v>1644</v>
      </c>
      <c r="F1151" s="189" t="s">
        <v>1645</v>
      </c>
      <c r="G1151" s="176"/>
      <c r="H1151" s="176"/>
      <c r="I1151" s="179"/>
      <c r="J1151" s="190">
        <f>BK1151</f>
        <v>0</v>
      </c>
      <c r="K1151" s="176"/>
      <c r="L1151" s="181"/>
      <c r="M1151" s="182"/>
      <c r="N1151" s="183"/>
      <c r="O1151" s="183"/>
      <c r="P1151" s="184">
        <f>SUM(P1152:P1156)</f>
        <v>0</v>
      </c>
      <c r="Q1151" s="183"/>
      <c r="R1151" s="184">
        <f>SUM(R1152:R1156)</f>
        <v>2.98E-3</v>
      </c>
      <c r="S1151" s="183"/>
      <c r="T1151" s="185">
        <f>SUM(T1152:T1156)</f>
        <v>0</v>
      </c>
      <c r="AR1151" s="186" t="s">
        <v>84</v>
      </c>
      <c r="AT1151" s="187" t="s">
        <v>75</v>
      </c>
      <c r="AU1151" s="187" t="s">
        <v>82</v>
      </c>
      <c r="AY1151" s="186" t="s">
        <v>164</v>
      </c>
      <c r="BK1151" s="188">
        <f>SUM(BK1152:BK1156)</f>
        <v>0</v>
      </c>
    </row>
    <row r="1152" spans="1:65" s="2" customFormat="1" ht="24.2" customHeight="1">
      <c r="A1152" s="34"/>
      <c r="B1152" s="35"/>
      <c r="C1152" s="191" t="s">
        <v>1646</v>
      </c>
      <c r="D1152" s="191" t="s">
        <v>167</v>
      </c>
      <c r="E1152" s="192" t="s">
        <v>1647</v>
      </c>
      <c r="F1152" s="193" t="s">
        <v>1648</v>
      </c>
      <c r="G1152" s="194" t="s">
        <v>1487</v>
      </c>
      <c r="H1152" s="195">
        <v>1</v>
      </c>
      <c r="I1152" s="196"/>
      <c r="J1152" s="197">
        <f>ROUND(I1152*H1152,2)</f>
        <v>0</v>
      </c>
      <c r="K1152" s="193" t="s">
        <v>171</v>
      </c>
      <c r="L1152" s="39"/>
      <c r="M1152" s="198" t="s">
        <v>1</v>
      </c>
      <c r="N1152" s="199" t="s">
        <v>42</v>
      </c>
      <c r="O1152" s="71"/>
      <c r="P1152" s="200">
        <f>O1152*H1152</f>
        <v>0</v>
      </c>
      <c r="Q1152" s="200">
        <v>2.98E-3</v>
      </c>
      <c r="R1152" s="200">
        <f>Q1152*H1152</f>
        <v>2.98E-3</v>
      </c>
      <c r="S1152" s="200">
        <v>0</v>
      </c>
      <c r="T1152" s="201">
        <f>S1152*H1152</f>
        <v>0</v>
      </c>
      <c r="U1152" s="34"/>
      <c r="V1152" s="34"/>
      <c r="W1152" s="34"/>
      <c r="X1152" s="34"/>
      <c r="Y1152" s="34"/>
      <c r="Z1152" s="34"/>
      <c r="AA1152" s="34"/>
      <c r="AB1152" s="34"/>
      <c r="AC1152" s="34"/>
      <c r="AD1152" s="34"/>
      <c r="AE1152" s="34"/>
      <c r="AR1152" s="202" t="s">
        <v>865</v>
      </c>
      <c r="AT1152" s="202" t="s">
        <v>167</v>
      </c>
      <c r="AU1152" s="202" t="s">
        <v>84</v>
      </c>
      <c r="AY1152" s="17" t="s">
        <v>164</v>
      </c>
      <c r="BE1152" s="203">
        <f>IF(N1152="základní",J1152,0)</f>
        <v>0</v>
      </c>
      <c r="BF1152" s="203">
        <f>IF(N1152="snížená",J1152,0)</f>
        <v>0</v>
      </c>
      <c r="BG1152" s="203">
        <f>IF(N1152="zákl. přenesená",J1152,0)</f>
        <v>0</v>
      </c>
      <c r="BH1152" s="203">
        <f>IF(N1152="sníž. přenesená",J1152,0)</f>
        <v>0</v>
      </c>
      <c r="BI1152" s="203">
        <f>IF(N1152="nulová",J1152,0)</f>
        <v>0</v>
      </c>
      <c r="BJ1152" s="17" t="s">
        <v>84</v>
      </c>
      <c r="BK1152" s="203">
        <f>ROUND(I1152*H1152,2)</f>
        <v>0</v>
      </c>
      <c r="BL1152" s="17" t="s">
        <v>865</v>
      </c>
      <c r="BM1152" s="202" t="s">
        <v>1649</v>
      </c>
    </row>
    <row r="1153" spans="1:65" s="2" customFormat="1" ht="39">
      <c r="A1153" s="34"/>
      <c r="B1153" s="35"/>
      <c r="C1153" s="36"/>
      <c r="D1153" s="204" t="s">
        <v>174</v>
      </c>
      <c r="E1153" s="36"/>
      <c r="F1153" s="205" t="s">
        <v>1650</v>
      </c>
      <c r="G1153" s="36"/>
      <c r="H1153" s="36"/>
      <c r="I1153" s="206"/>
      <c r="J1153" s="36"/>
      <c r="K1153" s="36"/>
      <c r="L1153" s="39"/>
      <c r="M1153" s="207"/>
      <c r="N1153" s="208"/>
      <c r="O1153" s="71"/>
      <c r="P1153" s="71"/>
      <c r="Q1153" s="71"/>
      <c r="R1153" s="71"/>
      <c r="S1153" s="71"/>
      <c r="T1153" s="72"/>
      <c r="U1153" s="34"/>
      <c r="V1153" s="34"/>
      <c r="W1153" s="34"/>
      <c r="X1153" s="34"/>
      <c r="Y1153" s="34"/>
      <c r="Z1153" s="34"/>
      <c r="AA1153" s="34"/>
      <c r="AB1153" s="34"/>
      <c r="AC1153" s="34"/>
      <c r="AD1153" s="34"/>
      <c r="AE1153" s="34"/>
      <c r="AT1153" s="17" t="s">
        <v>174</v>
      </c>
      <c r="AU1153" s="17" t="s">
        <v>84</v>
      </c>
    </row>
    <row r="1154" spans="1:65" s="13" customFormat="1" ht="11.25">
      <c r="B1154" s="209"/>
      <c r="C1154" s="210"/>
      <c r="D1154" s="204" t="s">
        <v>176</v>
      </c>
      <c r="E1154" s="211" t="s">
        <v>1</v>
      </c>
      <c r="F1154" s="212" t="s">
        <v>1651</v>
      </c>
      <c r="G1154" s="210"/>
      <c r="H1154" s="213">
        <v>1</v>
      </c>
      <c r="I1154" s="214"/>
      <c r="J1154" s="210"/>
      <c r="K1154" s="210"/>
      <c r="L1154" s="215"/>
      <c r="M1154" s="216"/>
      <c r="N1154" s="217"/>
      <c r="O1154" s="217"/>
      <c r="P1154" s="217"/>
      <c r="Q1154" s="217"/>
      <c r="R1154" s="217"/>
      <c r="S1154" s="217"/>
      <c r="T1154" s="218"/>
      <c r="AT1154" s="219" t="s">
        <v>176</v>
      </c>
      <c r="AU1154" s="219" t="s">
        <v>84</v>
      </c>
      <c r="AV1154" s="13" t="s">
        <v>84</v>
      </c>
      <c r="AW1154" s="13" t="s">
        <v>32</v>
      </c>
      <c r="AX1154" s="13" t="s">
        <v>82</v>
      </c>
      <c r="AY1154" s="219" t="s">
        <v>164</v>
      </c>
    </row>
    <row r="1155" spans="1:65" s="2" customFormat="1" ht="24.2" customHeight="1">
      <c r="A1155" s="34"/>
      <c r="B1155" s="35"/>
      <c r="C1155" s="191" t="s">
        <v>1652</v>
      </c>
      <c r="D1155" s="191" t="s">
        <v>167</v>
      </c>
      <c r="E1155" s="192" t="s">
        <v>1653</v>
      </c>
      <c r="F1155" s="193" t="s">
        <v>1654</v>
      </c>
      <c r="G1155" s="194" t="s">
        <v>207</v>
      </c>
      <c r="H1155" s="195">
        <v>3.0000000000000001E-3</v>
      </c>
      <c r="I1155" s="196"/>
      <c r="J1155" s="197">
        <f>ROUND(I1155*H1155,2)</f>
        <v>0</v>
      </c>
      <c r="K1155" s="193" t="s">
        <v>171</v>
      </c>
      <c r="L1155" s="39"/>
      <c r="M1155" s="198" t="s">
        <v>1</v>
      </c>
      <c r="N1155" s="199" t="s">
        <v>42</v>
      </c>
      <c r="O1155" s="71"/>
      <c r="P1155" s="200">
        <f>O1155*H1155</f>
        <v>0</v>
      </c>
      <c r="Q1155" s="200">
        <v>0</v>
      </c>
      <c r="R1155" s="200">
        <f>Q1155*H1155</f>
        <v>0</v>
      </c>
      <c r="S1155" s="200">
        <v>0</v>
      </c>
      <c r="T1155" s="201">
        <f>S1155*H1155</f>
        <v>0</v>
      </c>
      <c r="U1155" s="34"/>
      <c r="V1155" s="34"/>
      <c r="W1155" s="34"/>
      <c r="X1155" s="34"/>
      <c r="Y1155" s="34"/>
      <c r="Z1155" s="34"/>
      <c r="AA1155" s="34"/>
      <c r="AB1155" s="34"/>
      <c r="AC1155" s="34"/>
      <c r="AD1155" s="34"/>
      <c r="AE1155" s="34"/>
      <c r="AR1155" s="202" t="s">
        <v>865</v>
      </c>
      <c r="AT1155" s="202" t="s">
        <v>167</v>
      </c>
      <c r="AU1155" s="202" t="s">
        <v>84</v>
      </c>
      <c r="AY1155" s="17" t="s">
        <v>164</v>
      </c>
      <c r="BE1155" s="203">
        <f>IF(N1155="základní",J1155,0)</f>
        <v>0</v>
      </c>
      <c r="BF1155" s="203">
        <f>IF(N1155="snížená",J1155,0)</f>
        <v>0</v>
      </c>
      <c r="BG1155" s="203">
        <f>IF(N1155="zákl. přenesená",J1155,0)</f>
        <v>0</v>
      </c>
      <c r="BH1155" s="203">
        <f>IF(N1155="sníž. přenesená",J1155,0)</f>
        <v>0</v>
      </c>
      <c r="BI1155" s="203">
        <f>IF(N1155="nulová",J1155,0)</f>
        <v>0</v>
      </c>
      <c r="BJ1155" s="17" t="s">
        <v>84</v>
      </c>
      <c r="BK1155" s="203">
        <f>ROUND(I1155*H1155,2)</f>
        <v>0</v>
      </c>
      <c r="BL1155" s="17" t="s">
        <v>865</v>
      </c>
      <c r="BM1155" s="202" t="s">
        <v>1655</v>
      </c>
    </row>
    <row r="1156" spans="1:65" s="2" customFormat="1" ht="29.25">
      <c r="A1156" s="34"/>
      <c r="B1156" s="35"/>
      <c r="C1156" s="36"/>
      <c r="D1156" s="204" t="s">
        <v>174</v>
      </c>
      <c r="E1156" s="36"/>
      <c r="F1156" s="205" t="s">
        <v>1656</v>
      </c>
      <c r="G1156" s="36"/>
      <c r="H1156" s="36"/>
      <c r="I1156" s="206"/>
      <c r="J1156" s="36"/>
      <c r="K1156" s="36"/>
      <c r="L1156" s="39"/>
      <c r="M1156" s="207"/>
      <c r="N1156" s="208"/>
      <c r="O1156" s="71"/>
      <c r="P1156" s="71"/>
      <c r="Q1156" s="71"/>
      <c r="R1156" s="71"/>
      <c r="S1156" s="71"/>
      <c r="T1156" s="72"/>
      <c r="U1156" s="34"/>
      <c r="V1156" s="34"/>
      <c r="W1156" s="34"/>
      <c r="X1156" s="34"/>
      <c r="Y1156" s="34"/>
      <c r="Z1156" s="34"/>
      <c r="AA1156" s="34"/>
      <c r="AB1156" s="34"/>
      <c r="AC1156" s="34"/>
      <c r="AD1156" s="34"/>
      <c r="AE1156" s="34"/>
      <c r="AT1156" s="17" t="s">
        <v>174</v>
      </c>
      <c r="AU1156" s="17" t="s">
        <v>84</v>
      </c>
    </row>
    <row r="1157" spans="1:65" s="12" customFormat="1" ht="22.9" customHeight="1">
      <c r="B1157" s="175"/>
      <c r="C1157" s="176"/>
      <c r="D1157" s="177" t="s">
        <v>75</v>
      </c>
      <c r="E1157" s="189" t="s">
        <v>1657</v>
      </c>
      <c r="F1157" s="189" t="s">
        <v>1658</v>
      </c>
      <c r="G1157" s="176"/>
      <c r="H1157" s="176"/>
      <c r="I1157" s="179"/>
      <c r="J1157" s="190">
        <f>BK1157</f>
        <v>0</v>
      </c>
      <c r="K1157" s="176"/>
      <c r="L1157" s="181"/>
      <c r="M1157" s="182"/>
      <c r="N1157" s="183"/>
      <c r="O1157" s="183"/>
      <c r="P1157" s="184">
        <f>SUM(P1158:P1511)</f>
        <v>0</v>
      </c>
      <c r="Q1157" s="183"/>
      <c r="R1157" s="184">
        <f>SUM(R1158:R1511)</f>
        <v>1.1424E-2</v>
      </c>
      <c r="S1157" s="183"/>
      <c r="T1157" s="185">
        <f>SUM(T1158:T1511)</f>
        <v>0</v>
      </c>
      <c r="AR1157" s="186" t="s">
        <v>84</v>
      </c>
      <c r="AT1157" s="187" t="s">
        <v>75</v>
      </c>
      <c r="AU1157" s="187" t="s">
        <v>82</v>
      </c>
      <c r="AY1157" s="186" t="s">
        <v>164</v>
      </c>
      <c r="BK1157" s="188">
        <f>SUM(BK1158:BK1511)</f>
        <v>0</v>
      </c>
    </row>
    <row r="1158" spans="1:65" s="2" customFormat="1" ht="24.2" customHeight="1">
      <c r="A1158" s="34"/>
      <c r="B1158" s="35"/>
      <c r="C1158" s="191" t="s">
        <v>1659</v>
      </c>
      <c r="D1158" s="191" t="s">
        <v>167</v>
      </c>
      <c r="E1158" s="192" t="s">
        <v>1660</v>
      </c>
      <c r="F1158" s="193" t="s">
        <v>1661</v>
      </c>
      <c r="G1158" s="194" t="s">
        <v>244</v>
      </c>
      <c r="H1158" s="195">
        <v>56</v>
      </c>
      <c r="I1158" s="196"/>
      <c r="J1158" s="197">
        <f>ROUND(I1158*H1158,2)</f>
        <v>0</v>
      </c>
      <c r="K1158" s="193" t="s">
        <v>171</v>
      </c>
      <c r="L1158" s="39"/>
      <c r="M1158" s="198" t="s">
        <v>1</v>
      </c>
      <c r="N1158" s="199" t="s">
        <v>42</v>
      </c>
      <c r="O1158" s="71"/>
      <c r="P1158" s="200">
        <f>O1158*H1158</f>
        <v>0</v>
      </c>
      <c r="Q1158" s="200">
        <v>0</v>
      </c>
      <c r="R1158" s="200">
        <f>Q1158*H1158</f>
        <v>0</v>
      </c>
      <c r="S1158" s="200">
        <v>0</v>
      </c>
      <c r="T1158" s="201">
        <f>S1158*H1158</f>
        <v>0</v>
      </c>
      <c r="U1158" s="34"/>
      <c r="V1158" s="34"/>
      <c r="W1158" s="34"/>
      <c r="X1158" s="34"/>
      <c r="Y1158" s="34"/>
      <c r="Z1158" s="34"/>
      <c r="AA1158" s="34"/>
      <c r="AB1158" s="34"/>
      <c r="AC1158" s="34"/>
      <c r="AD1158" s="34"/>
      <c r="AE1158" s="34"/>
      <c r="AR1158" s="202" t="s">
        <v>865</v>
      </c>
      <c r="AT1158" s="202" t="s">
        <v>167</v>
      </c>
      <c r="AU1158" s="202" t="s">
        <v>84</v>
      </c>
      <c r="AY1158" s="17" t="s">
        <v>164</v>
      </c>
      <c r="BE1158" s="203">
        <f>IF(N1158="základní",J1158,0)</f>
        <v>0</v>
      </c>
      <c r="BF1158" s="203">
        <f>IF(N1158="snížená",J1158,0)</f>
        <v>0</v>
      </c>
      <c r="BG1158" s="203">
        <f>IF(N1158="zákl. přenesená",J1158,0)</f>
        <v>0</v>
      </c>
      <c r="BH1158" s="203">
        <f>IF(N1158="sníž. přenesená",J1158,0)</f>
        <v>0</v>
      </c>
      <c r="BI1158" s="203">
        <f>IF(N1158="nulová",J1158,0)</f>
        <v>0</v>
      </c>
      <c r="BJ1158" s="17" t="s">
        <v>84</v>
      </c>
      <c r="BK1158" s="203">
        <f>ROUND(I1158*H1158,2)</f>
        <v>0</v>
      </c>
      <c r="BL1158" s="17" t="s">
        <v>865</v>
      </c>
      <c r="BM1158" s="202" t="s">
        <v>1662</v>
      </c>
    </row>
    <row r="1159" spans="1:65" s="2" customFormat="1" ht="29.25">
      <c r="A1159" s="34"/>
      <c r="B1159" s="35"/>
      <c r="C1159" s="36"/>
      <c r="D1159" s="204" t="s">
        <v>174</v>
      </c>
      <c r="E1159" s="36"/>
      <c r="F1159" s="205" t="s">
        <v>1663</v>
      </c>
      <c r="G1159" s="36"/>
      <c r="H1159" s="36"/>
      <c r="I1159" s="206"/>
      <c r="J1159" s="36"/>
      <c r="K1159" s="36"/>
      <c r="L1159" s="39"/>
      <c r="M1159" s="207"/>
      <c r="N1159" s="208"/>
      <c r="O1159" s="71"/>
      <c r="P1159" s="71"/>
      <c r="Q1159" s="71"/>
      <c r="R1159" s="71"/>
      <c r="S1159" s="71"/>
      <c r="T1159" s="72"/>
      <c r="U1159" s="34"/>
      <c r="V1159" s="34"/>
      <c r="W1159" s="34"/>
      <c r="X1159" s="34"/>
      <c r="Y1159" s="34"/>
      <c r="Z1159" s="34"/>
      <c r="AA1159" s="34"/>
      <c r="AB1159" s="34"/>
      <c r="AC1159" s="34"/>
      <c r="AD1159" s="34"/>
      <c r="AE1159" s="34"/>
      <c r="AT1159" s="17" t="s">
        <v>174</v>
      </c>
      <c r="AU1159" s="17" t="s">
        <v>84</v>
      </c>
    </row>
    <row r="1160" spans="1:65" s="13" customFormat="1" ht="22.5">
      <c r="B1160" s="209"/>
      <c r="C1160" s="210"/>
      <c r="D1160" s="204" t="s">
        <v>176</v>
      </c>
      <c r="E1160" s="211" t="s">
        <v>1</v>
      </c>
      <c r="F1160" s="212" t="s">
        <v>1664</v>
      </c>
      <c r="G1160" s="210"/>
      <c r="H1160" s="213">
        <v>56</v>
      </c>
      <c r="I1160" s="214"/>
      <c r="J1160" s="210"/>
      <c r="K1160" s="210"/>
      <c r="L1160" s="215"/>
      <c r="M1160" s="216"/>
      <c r="N1160" s="217"/>
      <c r="O1160" s="217"/>
      <c r="P1160" s="217"/>
      <c r="Q1160" s="217"/>
      <c r="R1160" s="217"/>
      <c r="S1160" s="217"/>
      <c r="T1160" s="218"/>
      <c r="AT1160" s="219" t="s">
        <v>176</v>
      </c>
      <c r="AU1160" s="219" t="s">
        <v>84</v>
      </c>
      <c r="AV1160" s="13" t="s">
        <v>84</v>
      </c>
      <c r="AW1160" s="13" t="s">
        <v>32</v>
      </c>
      <c r="AX1160" s="13" t="s">
        <v>82</v>
      </c>
      <c r="AY1160" s="219" t="s">
        <v>164</v>
      </c>
    </row>
    <row r="1161" spans="1:65" s="2" customFormat="1" ht="14.45" customHeight="1">
      <c r="A1161" s="34"/>
      <c r="B1161" s="35"/>
      <c r="C1161" s="231" t="s">
        <v>1665</v>
      </c>
      <c r="D1161" s="231" t="s">
        <v>218</v>
      </c>
      <c r="E1161" s="232" t="s">
        <v>1666</v>
      </c>
      <c r="F1161" s="233" t="s">
        <v>1667</v>
      </c>
      <c r="G1161" s="234" t="s">
        <v>244</v>
      </c>
      <c r="H1161" s="235">
        <v>57.12</v>
      </c>
      <c r="I1161" s="236"/>
      <c r="J1161" s="237">
        <f>ROUND(I1161*H1161,2)</f>
        <v>0</v>
      </c>
      <c r="K1161" s="233" t="s">
        <v>171</v>
      </c>
      <c r="L1161" s="238"/>
      <c r="M1161" s="239" t="s">
        <v>1</v>
      </c>
      <c r="N1161" s="240" t="s">
        <v>42</v>
      </c>
      <c r="O1161" s="71"/>
      <c r="P1161" s="200">
        <f>O1161*H1161</f>
        <v>0</v>
      </c>
      <c r="Q1161" s="200">
        <v>2.0000000000000001E-4</v>
      </c>
      <c r="R1161" s="200">
        <f>Q1161*H1161</f>
        <v>1.1424E-2</v>
      </c>
      <c r="S1161" s="200">
        <v>0</v>
      </c>
      <c r="T1161" s="201">
        <f>S1161*H1161</f>
        <v>0</v>
      </c>
      <c r="U1161" s="34"/>
      <c r="V1161" s="34"/>
      <c r="W1161" s="34"/>
      <c r="X1161" s="34"/>
      <c r="Y1161" s="34"/>
      <c r="Z1161" s="34"/>
      <c r="AA1161" s="34"/>
      <c r="AB1161" s="34"/>
      <c r="AC1161" s="34"/>
      <c r="AD1161" s="34"/>
      <c r="AE1161" s="34"/>
      <c r="AR1161" s="202" t="s">
        <v>1069</v>
      </c>
      <c r="AT1161" s="202" t="s">
        <v>218</v>
      </c>
      <c r="AU1161" s="202" t="s">
        <v>84</v>
      </c>
      <c r="AY1161" s="17" t="s">
        <v>164</v>
      </c>
      <c r="BE1161" s="203">
        <f>IF(N1161="základní",J1161,0)</f>
        <v>0</v>
      </c>
      <c r="BF1161" s="203">
        <f>IF(N1161="snížená",J1161,0)</f>
        <v>0</v>
      </c>
      <c r="BG1161" s="203">
        <f>IF(N1161="zákl. přenesená",J1161,0)</f>
        <v>0</v>
      </c>
      <c r="BH1161" s="203">
        <f>IF(N1161="sníž. přenesená",J1161,0)</f>
        <v>0</v>
      </c>
      <c r="BI1161" s="203">
        <f>IF(N1161="nulová",J1161,0)</f>
        <v>0</v>
      </c>
      <c r="BJ1161" s="17" t="s">
        <v>84</v>
      </c>
      <c r="BK1161" s="203">
        <f>ROUND(I1161*H1161,2)</f>
        <v>0</v>
      </c>
      <c r="BL1161" s="17" t="s">
        <v>865</v>
      </c>
      <c r="BM1161" s="202" t="s">
        <v>1668</v>
      </c>
    </row>
    <row r="1162" spans="1:65" s="2" customFormat="1" ht="11.25">
      <c r="A1162" s="34"/>
      <c r="B1162" s="35"/>
      <c r="C1162" s="36"/>
      <c r="D1162" s="204" t="s">
        <v>174</v>
      </c>
      <c r="E1162" s="36"/>
      <c r="F1162" s="205" t="s">
        <v>1667</v>
      </c>
      <c r="G1162" s="36"/>
      <c r="H1162" s="36"/>
      <c r="I1162" s="206"/>
      <c r="J1162" s="36"/>
      <c r="K1162" s="36"/>
      <c r="L1162" s="39"/>
      <c r="M1162" s="207"/>
      <c r="N1162" s="208"/>
      <c r="O1162" s="71"/>
      <c r="P1162" s="71"/>
      <c r="Q1162" s="71"/>
      <c r="R1162" s="71"/>
      <c r="S1162" s="71"/>
      <c r="T1162" s="72"/>
      <c r="U1162" s="34"/>
      <c r="V1162" s="34"/>
      <c r="W1162" s="34"/>
      <c r="X1162" s="34"/>
      <c r="Y1162" s="34"/>
      <c r="Z1162" s="34"/>
      <c r="AA1162" s="34"/>
      <c r="AB1162" s="34"/>
      <c r="AC1162" s="34"/>
      <c r="AD1162" s="34"/>
      <c r="AE1162" s="34"/>
      <c r="AT1162" s="17" t="s">
        <v>174</v>
      </c>
      <c r="AU1162" s="17" t="s">
        <v>84</v>
      </c>
    </row>
    <row r="1163" spans="1:65" s="13" customFormat="1" ht="11.25">
      <c r="B1163" s="209"/>
      <c r="C1163" s="210"/>
      <c r="D1163" s="204" t="s">
        <v>176</v>
      </c>
      <c r="E1163" s="210"/>
      <c r="F1163" s="212" t="s">
        <v>1669</v>
      </c>
      <c r="G1163" s="210"/>
      <c r="H1163" s="213">
        <v>57.12</v>
      </c>
      <c r="I1163" s="214"/>
      <c r="J1163" s="210"/>
      <c r="K1163" s="210"/>
      <c r="L1163" s="215"/>
      <c r="M1163" s="216"/>
      <c r="N1163" s="217"/>
      <c r="O1163" s="217"/>
      <c r="P1163" s="217"/>
      <c r="Q1163" s="217"/>
      <c r="R1163" s="217"/>
      <c r="S1163" s="217"/>
      <c r="T1163" s="218"/>
      <c r="AT1163" s="219" t="s">
        <v>176</v>
      </c>
      <c r="AU1163" s="219" t="s">
        <v>84</v>
      </c>
      <c r="AV1163" s="13" t="s">
        <v>84</v>
      </c>
      <c r="AW1163" s="13" t="s">
        <v>4</v>
      </c>
      <c r="AX1163" s="13" t="s">
        <v>82</v>
      </c>
      <c r="AY1163" s="219" t="s">
        <v>164</v>
      </c>
    </row>
    <row r="1164" spans="1:65" s="2" customFormat="1" ht="14.45" customHeight="1">
      <c r="A1164" s="34"/>
      <c r="B1164" s="35"/>
      <c r="C1164" s="191" t="s">
        <v>1670</v>
      </c>
      <c r="D1164" s="191" t="s">
        <v>167</v>
      </c>
      <c r="E1164" s="192" t="s">
        <v>1671</v>
      </c>
      <c r="F1164" s="193" t="s">
        <v>1672</v>
      </c>
      <c r="G1164" s="194" t="s">
        <v>1673</v>
      </c>
      <c r="H1164" s="195">
        <v>1</v>
      </c>
      <c r="I1164" s="196"/>
      <c r="J1164" s="197">
        <f>ROUND(I1164*H1164,2)</f>
        <v>0</v>
      </c>
      <c r="K1164" s="193" t="s">
        <v>1</v>
      </c>
      <c r="L1164" s="39"/>
      <c r="M1164" s="198" t="s">
        <v>1</v>
      </c>
      <c r="N1164" s="199" t="s">
        <v>42</v>
      </c>
      <c r="O1164" s="71"/>
      <c r="P1164" s="200">
        <f>O1164*H1164</f>
        <v>0</v>
      </c>
      <c r="Q1164" s="200">
        <v>0</v>
      </c>
      <c r="R1164" s="200">
        <f>Q1164*H1164</f>
        <v>0</v>
      </c>
      <c r="S1164" s="200">
        <v>0</v>
      </c>
      <c r="T1164" s="201">
        <f>S1164*H1164</f>
        <v>0</v>
      </c>
      <c r="U1164" s="34"/>
      <c r="V1164" s="34"/>
      <c r="W1164" s="34"/>
      <c r="X1164" s="34"/>
      <c r="Y1164" s="34"/>
      <c r="Z1164" s="34"/>
      <c r="AA1164" s="34"/>
      <c r="AB1164" s="34"/>
      <c r="AC1164" s="34"/>
      <c r="AD1164" s="34"/>
      <c r="AE1164" s="34"/>
      <c r="AR1164" s="202" t="s">
        <v>865</v>
      </c>
      <c r="AT1164" s="202" t="s">
        <v>167</v>
      </c>
      <c r="AU1164" s="202" t="s">
        <v>84</v>
      </c>
      <c r="AY1164" s="17" t="s">
        <v>164</v>
      </c>
      <c r="BE1164" s="203">
        <f>IF(N1164="základní",J1164,0)</f>
        <v>0</v>
      </c>
      <c r="BF1164" s="203">
        <f>IF(N1164="snížená",J1164,0)</f>
        <v>0</v>
      </c>
      <c r="BG1164" s="203">
        <f>IF(N1164="zákl. přenesená",J1164,0)</f>
        <v>0</v>
      </c>
      <c r="BH1164" s="203">
        <f>IF(N1164="sníž. přenesená",J1164,0)</f>
        <v>0</v>
      </c>
      <c r="BI1164" s="203">
        <f>IF(N1164="nulová",J1164,0)</f>
        <v>0</v>
      </c>
      <c r="BJ1164" s="17" t="s">
        <v>84</v>
      </c>
      <c r="BK1164" s="203">
        <f>ROUND(I1164*H1164,2)</f>
        <v>0</v>
      </c>
      <c r="BL1164" s="17" t="s">
        <v>865</v>
      </c>
      <c r="BM1164" s="202" t="s">
        <v>1674</v>
      </c>
    </row>
    <row r="1165" spans="1:65" s="2" customFormat="1" ht="11.25">
      <c r="A1165" s="34"/>
      <c r="B1165" s="35"/>
      <c r="C1165" s="36"/>
      <c r="D1165" s="204" t="s">
        <v>174</v>
      </c>
      <c r="E1165" s="36"/>
      <c r="F1165" s="205" t="s">
        <v>1672</v>
      </c>
      <c r="G1165" s="36"/>
      <c r="H1165" s="36"/>
      <c r="I1165" s="206"/>
      <c r="J1165" s="36"/>
      <c r="K1165" s="36"/>
      <c r="L1165" s="39"/>
      <c r="M1165" s="207"/>
      <c r="N1165" s="208"/>
      <c r="O1165" s="71"/>
      <c r="P1165" s="71"/>
      <c r="Q1165" s="71"/>
      <c r="R1165" s="71"/>
      <c r="S1165" s="71"/>
      <c r="T1165" s="72"/>
      <c r="U1165" s="34"/>
      <c r="V1165" s="34"/>
      <c r="W1165" s="34"/>
      <c r="X1165" s="34"/>
      <c r="Y1165" s="34"/>
      <c r="Z1165" s="34"/>
      <c r="AA1165" s="34"/>
      <c r="AB1165" s="34"/>
      <c r="AC1165" s="34"/>
      <c r="AD1165" s="34"/>
      <c r="AE1165" s="34"/>
      <c r="AT1165" s="17" t="s">
        <v>174</v>
      </c>
      <c r="AU1165" s="17" t="s">
        <v>84</v>
      </c>
    </row>
    <row r="1166" spans="1:65" s="13" customFormat="1" ht="11.25">
      <c r="B1166" s="209"/>
      <c r="C1166" s="210"/>
      <c r="D1166" s="204" t="s">
        <v>176</v>
      </c>
      <c r="E1166" s="211" t="s">
        <v>1</v>
      </c>
      <c r="F1166" s="212" t="s">
        <v>1675</v>
      </c>
      <c r="G1166" s="210"/>
      <c r="H1166" s="213">
        <v>1</v>
      </c>
      <c r="I1166" s="214"/>
      <c r="J1166" s="210"/>
      <c r="K1166" s="210"/>
      <c r="L1166" s="215"/>
      <c r="M1166" s="216"/>
      <c r="N1166" s="217"/>
      <c r="O1166" s="217"/>
      <c r="P1166" s="217"/>
      <c r="Q1166" s="217"/>
      <c r="R1166" s="217"/>
      <c r="S1166" s="217"/>
      <c r="T1166" s="218"/>
      <c r="AT1166" s="219" t="s">
        <v>176</v>
      </c>
      <c r="AU1166" s="219" t="s">
        <v>84</v>
      </c>
      <c r="AV1166" s="13" t="s">
        <v>84</v>
      </c>
      <c r="AW1166" s="13" t="s">
        <v>32</v>
      </c>
      <c r="AX1166" s="13" t="s">
        <v>82</v>
      </c>
      <c r="AY1166" s="219" t="s">
        <v>164</v>
      </c>
    </row>
    <row r="1167" spans="1:65" s="2" customFormat="1" ht="14.45" customHeight="1">
      <c r="A1167" s="34"/>
      <c r="B1167" s="35"/>
      <c r="C1167" s="191" t="s">
        <v>1676</v>
      </c>
      <c r="D1167" s="191" t="s">
        <v>167</v>
      </c>
      <c r="E1167" s="192" t="s">
        <v>1677</v>
      </c>
      <c r="F1167" s="193" t="s">
        <v>1678</v>
      </c>
      <c r="G1167" s="194" t="s">
        <v>1673</v>
      </c>
      <c r="H1167" s="195">
        <v>3</v>
      </c>
      <c r="I1167" s="196"/>
      <c r="J1167" s="197">
        <f>ROUND(I1167*H1167,2)</f>
        <v>0</v>
      </c>
      <c r="K1167" s="193" t="s">
        <v>1</v>
      </c>
      <c r="L1167" s="39"/>
      <c r="M1167" s="198" t="s">
        <v>1</v>
      </c>
      <c r="N1167" s="199" t="s">
        <v>42</v>
      </c>
      <c r="O1167" s="71"/>
      <c r="P1167" s="200">
        <f>O1167*H1167</f>
        <v>0</v>
      </c>
      <c r="Q1167" s="200">
        <v>0</v>
      </c>
      <c r="R1167" s="200">
        <f>Q1167*H1167</f>
        <v>0</v>
      </c>
      <c r="S1167" s="200">
        <v>0</v>
      </c>
      <c r="T1167" s="201">
        <f>S1167*H1167</f>
        <v>0</v>
      </c>
      <c r="U1167" s="34"/>
      <c r="V1167" s="34"/>
      <c r="W1167" s="34"/>
      <c r="X1167" s="34"/>
      <c r="Y1167" s="34"/>
      <c r="Z1167" s="34"/>
      <c r="AA1167" s="34"/>
      <c r="AB1167" s="34"/>
      <c r="AC1167" s="34"/>
      <c r="AD1167" s="34"/>
      <c r="AE1167" s="34"/>
      <c r="AR1167" s="202" t="s">
        <v>865</v>
      </c>
      <c r="AT1167" s="202" t="s">
        <v>167</v>
      </c>
      <c r="AU1167" s="202" t="s">
        <v>84</v>
      </c>
      <c r="AY1167" s="17" t="s">
        <v>164</v>
      </c>
      <c r="BE1167" s="203">
        <f>IF(N1167="základní",J1167,0)</f>
        <v>0</v>
      </c>
      <c r="BF1167" s="203">
        <f>IF(N1167="snížená",J1167,0)</f>
        <v>0</v>
      </c>
      <c r="BG1167" s="203">
        <f>IF(N1167="zákl. přenesená",J1167,0)</f>
        <v>0</v>
      </c>
      <c r="BH1167" s="203">
        <f>IF(N1167="sníž. přenesená",J1167,0)</f>
        <v>0</v>
      </c>
      <c r="BI1167" s="203">
        <f>IF(N1167="nulová",J1167,0)</f>
        <v>0</v>
      </c>
      <c r="BJ1167" s="17" t="s">
        <v>84</v>
      </c>
      <c r="BK1167" s="203">
        <f>ROUND(I1167*H1167,2)</f>
        <v>0</v>
      </c>
      <c r="BL1167" s="17" t="s">
        <v>865</v>
      </c>
      <c r="BM1167" s="202" t="s">
        <v>1679</v>
      </c>
    </row>
    <row r="1168" spans="1:65" s="2" customFormat="1" ht="11.25">
      <c r="A1168" s="34"/>
      <c r="B1168" s="35"/>
      <c r="C1168" s="36"/>
      <c r="D1168" s="204" t="s">
        <v>174</v>
      </c>
      <c r="E1168" s="36"/>
      <c r="F1168" s="205" t="s">
        <v>1678</v>
      </c>
      <c r="G1168" s="36"/>
      <c r="H1168" s="36"/>
      <c r="I1168" s="206"/>
      <c r="J1168" s="36"/>
      <c r="K1168" s="36"/>
      <c r="L1168" s="39"/>
      <c r="M1168" s="207"/>
      <c r="N1168" s="208"/>
      <c r="O1168" s="71"/>
      <c r="P1168" s="71"/>
      <c r="Q1168" s="71"/>
      <c r="R1168" s="71"/>
      <c r="S1168" s="71"/>
      <c r="T1168" s="72"/>
      <c r="U1168" s="34"/>
      <c r="V1168" s="34"/>
      <c r="W1168" s="34"/>
      <c r="X1168" s="34"/>
      <c r="Y1168" s="34"/>
      <c r="Z1168" s="34"/>
      <c r="AA1168" s="34"/>
      <c r="AB1168" s="34"/>
      <c r="AC1168" s="34"/>
      <c r="AD1168" s="34"/>
      <c r="AE1168" s="34"/>
      <c r="AT1168" s="17" t="s">
        <v>174</v>
      </c>
      <c r="AU1168" s="17" t="s">
        <v>84</v>
      </c>
    </row>
    <row r="1169" spans="1:65" s="13" customFormat="1" ht="11.25">
      <c r="B1169" s="209"/>
      <c r="C1169" s="210"/>
      <c r="D1169" s="204" t="s">
        <v>176</v>
      </c>
      <c r="E1169" s="211" t="s">
        <v>1</v>
      </c>
      <c r="F1169" s="212" t="s">
        <v>1680</v>
      </c>
      <c r="G1169" s="210"/>
      <c r="H1169" s="213">
        <v>1</v>
      </c>
      <c r="I1169" s="214"/>
      <c r="J1169" s="210"/>
      <c r="K1169" s="210"/>
      <c r="L1169" s="215"/>
      <c r="M1169" s="216"/>
      <c r="N1169" s="217"/>
      <c r="O1169" s="217"/>
      <c r="P1169" s="217"/>
      <c r="Q1169" s="217"/>
      <c r="R1169" s="217"/>
      <c r="S1169" s="217"/>
      <c r="T1169" s="218"/>
      <c r="AT1169" s="219" t="s">
        <v>176</v>
      </c>
      <c r="AU1169" s="219" t="s">
        <v>84</v>
      </c>
      <c r="AV1169" s="13" t="s">
        <v>84</v>
      </c>
      <c r="AW1169" s="13" t="s">
        <v>32</v>
      </c>
      <c r="AX1169" s="13" t="s">
        <v>76</v>
      </c>
      <c r="AY1169" s="219" t="s">
        <v>164</v>
      </c>
    </row>
    <row r="1170" spans="1:65" s="13" customFormat="1" ht="11.25">
      <c r="B1170" s="209"/>
      <c r="C1170" s="210"/>
      <c r="D1170" s="204" t="s">
        <v>176</v>
      </c>
      <c r="E1170" s="211" t="s">
        <v>1</v>
      </c>
      <c r="F1170" s="212" t="s">
        <v>1681</v>
      </c>
      <c r="G1170" s="210"/>
      <c r="H1170" s="213">
        <v>2</v>
      </c>
      <c r="I1170" s="214"/>
      <c r="J1170" s="210"/>
      <c r="K1170" s="210"/>
      <c r="L1170" s="215"/>
      <c r="M1170" s="216"/>
      <c r="N1170" s="217"/>
      <c r="O1170" s="217"/>
      <c r="P1170" s="217"/>
      <c r="Q1170" s="217"/>
      <c r="R1170" s="217"/>
      <c r="S1170" s="217"/>
      <c r="T1170" s="218"/>
      <c r="AT1170" s="219" t="s">
        <v>176</v>
      </c>
      <c r="AU1170" s="219" t="s">
        <v>84</v>
      </c>
      <c r="AV1170" s="13" t="s">
        <v>84</v>
      </c>
      <c r="AW1170" s="13" t="s">
        <v>32</v>
      </c>
      <c r="AX1170" s="13" t="s">
        <v>76</v>
      </c>
      <c r="AY1170" s="219" t="s">
        <v>164</v>
      </c>
    </row>
    <row r="1171" spans="1:65" s="14" customFormat="1" ht="11.25">
      <c r="B1171" s="220"/>
      <c r="C1171" s="221"/>
      <c r="D1171" s="204" t="s">
        <v>176</v>
      </c>
      <c r="E1171" s="222" t="s">
        <v>1</v>
      </c>
      <c r="F1171" s="223" t="s">
        <v>185</v>
      </c>
      <c r="G1171" s="221"/>
      <c r="H1171" s="224">
        <v>3</v>
      </c>
      <c r="I1171" s="225"/>
      <c r="J1171" s="221"/>
      <c r="K1171" s="221"/>
      <c r="L1171" s="226"/>
      <c r="M1171" s="227"/>
      <c r="N1171" s="228"/>
      <c r="O1171" s="228"/>
      <c r="P1171" s="228"/>
      <c r="Q1171" s="228"/>
      <c r="R1171" s="228"/>
      <c r="S1171" s="228"/>
      <c r="T1171" s="229"/>
      <c r="AT1171" s="230" t="s">
        <v>176</v>
      </c>
      <c r="AU1171" s="230" t="s">
        <v>84</v>
      </c>
      <c r="AV1171" s="14" t="s">
        <v>172</v>
      </c>
      <c r="AW1171" s="14" t="s">
        <v>32</v>
      </c>
      <c r="AX1171" s="14" t="s">
        <v>82</v>
      </c>
      <c r="AY1171" s="230" t="s">
        <v>164</v>
      </c>
    </row>
    <row r="1172" spans="1:65" s="2" customFormat="1" ht="24.2" customHeight="1">
      <c r="A1172" s="34"/>
      <c r="B1172" s="35"/>
      <c r="C1172" s="191" t="s">
        <v>1682</v>
      </c>
      <c r="D1172" s="191" t="s">
        <v>167</v>
      </c>
      <c r="E1172" s="192" t="s">
        <v>1683</v>
      </c>
      <c r="F1172" s="193" t="s">
        <v>1684</v>
      </c>
      <c r="G1172" s="194" t="s">
        <v>1673</v>
      </c>
      <c r="H1172" s="195">
        <v>1</v>
      </c>
      <c r="I1172" s="196"/>
      <c r="J1172" s="197">
        <f>ROUND(I1172*H1172,2)</f>
        <v>0</v>
      </c>
      <c r="K1172" s="193" t="s">
        <v>1</v>
      </c>
      <c r="L1172" s="39"/>
      <c r="M1172" s="198" t="s">
        <v>1</v>
      </c>
      <c r="N1172" s="199" t="s">
        <v>42</v>
      </c>
      <c r="O1172" s="71"/>
      <c r="P1172" s="200">
        <f>O1172*H1172</f>
        <v>0</v>
      </c>
      <c r="Q1172" s="200">
        <v>0</v>
      </c>
      <c r="R1172" s="200">
        <f>Q1172*H1172</f>
        <v>0</v>
      </c>
      <c r="S1172" s="200">
        <v>0</v>
      </c>
      <c r="T1172" s="201">
        <f>S1172*H1172</f>
        <v>0</v>
      </c>
      <c r="U1172" s="34"/>
      <c r="V1172" s="34"/>
      <c r="W1172" s="34"/>
      <c r="X1172" s="34"/>
      <c r="Y1172" s="34"/>
      <c r="Z1172" s="34"/>
      <c r="AA1172" s="34"/>
      <c r="AB1172" s="34"/>
      <c r="AC1172" s="34"/>
      <c r="AD1172" s="34"/>
      <c r="AE1172" s="34"/>
      <c r="AR1172" s="202" t="s">
        <v>865</v>
      </c>
      <c r="AT1172" s="202" t="s">
        <v>167</v>
      </c>
      <c r="AU1172" s="202" t="s">
        <v>84</v>
      </c>
      <c r="AY1172" s="17" t="s">
        <v>164</v>
      </c>
      <c r="BE1172" s="203">
        <f>IF(N1172="základní",J1172,0)</f>
        <v>0</v>
      </c>
      <c r="BF1172" s="203">
        <f>IF(N1172="snížená",J1172,0)</f>
        <v>0</v>
      </c>
      <c r="BG1172" s="203">
        <f>IF(N1172="zákl. přenesená",J1172,0)</f>
        <v>0</v>
      </c>
      <c r="BH1172" s="203">
        <f>IF(N1172="sníž. přenesená",J1172,0)</f>
        <v>0</v>
      </c>
      <c r="BI1172" s="203">
        <f>IF(N1172="nulová",J1172,0)</f>
        <v>0</v>
      </c>
      <c r="BJ1172" s="17" t="s">
        <v>84</v>
      </c>
      <c r="BK1172" s="203">
        <f>ROUND(I1172*H1172,2)</f>
        <v>0</v>
      </c>
      <c r="BL1172" s="17" t="s">
        <v>865</v>
      </c>
      <c r="BM1172" s="202" t="s">
        <v>1685</v>
      </c>
    </row>
    <row r="1173" spans="1:65" s="2" customFormat="1" ht="19.5">
      <c r="A1173" s="34"/>
      <c r="B1173" s="35"/>
      <c r="C1173" s="36"/>
      <c r="D1173" s="204" t="s">
        <v>174</v>
      </c>
      <c r="E1173" s="36"/>
      <c r="F1173" s="205" t="s">
        <v>1684</v>
      </c>
      <c r="G1173" s="36"/>
      <c r="H1173" s="36"/>
      <c r="I1173" s="206"/>
      <c r="J1173" s="36"/>
      <c r="K1173" s="36"/>
      <c r="L1173" s="39"/>
      <c r="M1173" s="207"/>
      <c r="N1173" s="208"/>
      <c r="O1173" s="71"/>
      <c r="P1173" s="71"/>
      <c r="Q1173" s="71"/>
      <c r="R1173" s="71"/>
      <c r="S1173" s="71"/>
      <c r="T1173" s="72"/>
      <c r="U1173" s="34"/>
      <c r="V1173" s="34"/>
      <c r="W1173" s="34"/>
      <c r="X1173" s="34"/>
      <c r="Y1173" s="34"/>
      <c r="Z1173" s="34"/>
      <c r="AA1173" s="34"/>
      <c r="AB1173" s="34"/>
      <c r="AC1173" s="34"/>
      <c r="AD1173" s="34"/>
      <c r="AE1173" s="34"/>
      <c r="AT1173" s="17" t="s">
        <v>174</v>
      </c>
      <c r="AU1173" s="17" t="s">
        <v>84</v>
      </c>
    </row>
    <row r="1174" spans="1:65" s="13" customFormat="1" ht="11.25">
      <c r="B1174" s="209"/>
      <c r="C1174" s="210"/>
      <c r="D1174" s="204" t="s">
        <v>176</v>
      </c>
      <c r="E1174" s="211" t="s">
        <v>1</v>
      </c>
      <c r="F1174" s="212" t="s">
        <v>1686</v>
      </c>
      <c r="G1174" s="210"/>
      <c r="H1174" s="213">
        <v>1</v>
      </c>
      <c r="I1174" s="214"/>
      <c r="J1174" s="210"/>
      <c r="K1174" s="210"/>
      <c r="L1174" s="215"/>
      <c r="M1174" s="216"/>
      <c r="N1174" s="217"/>
      <c r="O1174" s="217"/>
      <c r="P1174" s="217"/>
      <c r="Q1174" s="217"/>
      <c r="R1174" s="217"/>
      <c r="S1174" s="217"/>
      <c r="T1174" s="218"/>
      <c r="AT1174" s="219" t="s">
        <v>176</v>
      </c>
      <c r="AU1174" s="219" t="s">
        <v>84</v>
      </c>
      <c r="AV1174" s="13" t="s">
        <v>84</v>
      </c>
      <c r="AW1174" s="13" t="s">
        <v>32</v>
      </c>
      <c r="AX1174" s="13" t="s">
        <v>82</v>
      </c>
      <c r="AY1174" s="219" t="s">
        <v>164</v>
      </c>
    </row>
    <row r="1175" spans="1:65" s="2" customFormat="1" ht="14.45" customHeight="1">
      <c r="A1175" s="34"/>
      <c r="B1175" s="35"/>
      <c r="C1175" s="191" t="s">
        <v>1687</v>
      </c>
      <c r="D1175" s="191" t="s">
        <v>167</v>
      </c>
      <c r="E1175" s="192" t="s">
        <v>1688</v>
      </c>
      <c r="F1175" s="193" t="s">
        <v>1689</v>
      </c>
      <c r="G1175" s="194" t="s">
        <v>1673</v>
      </c>
      <c r="H1175" s="195">
        <v>42</v>
      </c>
      <c r="I1175" s="196"/>
      <c r="J1175" s="197">
        <f>ROUND(I1175*H1175,2)</f>
        <v>0</v>
      </c>
      <c r="K1175" s="193" t="s">
        <v>1</v>
      </c>
      <c r="L1175" s="39"/>
      <c r="M1175" s="198" t="s">
        <v>1</v>
      </c>
      <c r="N1175" s="199" t="s">
        <v>42</v>
      </c>
      <c r="O1175" s="71"/>
      <c r="P1175" s="200">
        <f>O1175*H1175</f>
        <v>0</v>
      </c>
      <c r="Q1175" s="200">
        <v>0</v>
      </c>
      <c r="R1175" s="200">
        <f>Q1175*H1175</f>
        <v>0</v>
      </c>
      <c r="S1175" s="200">
        <v>0</v>
      </c>
      <c r="T1175" s="201">
        <f>S1175*H1175</f>
        <v>0</v>
      </c>
      <c r="U1175" s="34"/>
      <c r="V1175" s="34"/>
      <c r="W1175" s="34"/>
      <c r="X1175" s="34"/>
      <c r="Y1175" s="34"/>
      <c r="Z1175" s="34"/>
      <c r="AA1175" s="34"/>
      <c r="AB1175" s="34"/>
      <c r="AC1175" s="34"/>
      <c r="AD1175" s="34"/>
      <c r="AE1175" s="34"/>
      <c r="AR1175" s="202" t="s">
        <v>865</v>
      </c>
      <c r="AT1175" s="202" t="s">
        <v>167</v>
      </c>
      <c r="AU1175" s="202" t="s">
        <v>84</v>
      </c>
      <c r="AY1175" s="17" t="s">
        <v>164</v>
      </c>
      <c r="BE1175" s="203">
        <f>IF(N1175="základní",J1175,0)</f>
        <v>0</v>
      </c>
      <c r="BF1175" s="203">
        <f>IF(N1175="snížená",J1175,0)</f>
        <v>0</v>
      </c>
      <c r="BG1175" s="203">
        <f>IF(N1175="zákl. přenesená",J1175,0)</f>
        <v>0</v>
      </c>
      <c r="BH1175" s="203">
        <f>IF(N1175="sníž. přenesená",J1175,0)</f>
        <v>0</v>
      </c>
      <c r="BI1175" s="203">
        <f>IF(N1175="nulová",J1175,0)</f>
        <v>0</v>
      </c>
      <c r="BJ1175" s="17" t="s">
        <v>84</v>
      </c>
      <c r="BK1175" s="203">
        <f>ROUND(I1175*H1175,2)</f>
        <v>0</v>
      </c>
      <c r="BL1175" s="17" t="s">
        <v>865</v>
      </c>
      <c r="BM1175" s="202" t="s">
        <v>1690</v>
      </c>
    </row>
    <row r="1176" spans="1:65" s="2" customFormat="1" ht="11.25">
      <c r="A1176" s="34"/>
      <c r="B1176" s="35"/>
      <c r="C1176" s="36"/>
      <c r="D1176" s="204" t="s">
        <v>174</v>
      </c>
      <c r="E1176" s="36"/>
      <c r="F1176" s="205" t="s">
        <v>1689</v>
      </c>
      <c r="G1176" s="36"/>
      <c r="H1176" s="36"/>
      <c r="I1176" s="206"/>
      <c r="J1176" s="36"/>
      <c r="K1176" s="36"/>
      <c r="L1176" s="39"/>
      <c r="M1176" s="207"/>
      <c r="N1176" s="208"/>
      <c r="O1176" s="71"/>
      <c r="P1176" s="71"/>
      <c r="Q1176" s="71"/>
      <c r="R1176" s="71"/>
      <c r="S1176" s="71"/>
      <c r="T1176" s="72"/>
      <c r="U1176" s="34"/>
      <c r="V1176" s="34"/>
      <c r="W1176" s="34"/>
      <c r="X1176" s="34"/>
      <c r="Y1176" s="34"/>
      <c r="Z1176" s="34"/>
      <c r="AA1176" s="34"/>
      <c r="AB1176" s="34"/>
      <c r="AC1176" s="34"/>
      <c r="AD1176" s="34"/>
      <c r="AE1176" s="34"/>
      <c r="AT1176" s="17" t="s">
        <v>174</v>
      </c>
      <c r="AU1176" s="17" t="s">
        <v>84</v>
      </c>
    </row>
    <row r="1177" spans="1:65" s="13" customFormat="1" ht="11.25">
      <c r="B1177" s="209"/>
      <c r="C1177" s="210"/>
      <c r="D1177" s="204" t="s">
        <v>176</v>
      </c>
      <c r="E1177" s="211" t="s">
        <v>1</v>
      </c>
      <c r="F1177" s="212" t="s">
        <v>1691</v>
      </c>
      <c r="G1177" s="210"/>
      <c r="H1177" s="213">
        <v>24</v>
      </c>
      <c r="I1177" s="214"/>
      <c r="J1177" s="210"/>
      <c r="K1177" s="210"/>
      <c r="L1177" s="215"/>
      <c r="M1177" s="216"/>
      <c r="N1177" s="217"/>
      <c r="O1177" s="217"/>
      <c r="P1177" s="217"/>
      <c r="Q1177" s="217"/>
      <c r="R1177" s="217"/>
      <c r="S1177" s="217"/>
      <c r="T1177" s="218"/>
      <c r="AT1177" s="219" t="s">
        <v>176</v>
      </c>
      <c r="AU1177" s="219" t="s">
        <v>84</v>
      </c>
      <c r="AV1177" s="13" t="s">
        <v>84</v>
      </c>
      <c r="AW1177" s="13" t="s">
        <v>32</v>
      </c>
      <c r="AX1177" s="13" t="s">
        <v>76</v>
      </c>
      <c r="AY1177" s="219" t="s">
        <v>164</v>
      </c>
    </row>
    <row r="1178" spans="1:65" s="13" customFormat="1" ht="11.25">
      <c r="B1178" s="209"/>
      <c r="C1178" s="210"/>
      <c r="D1178" s="204" t="s">
        <v>176</v>
      </c>
      <c r="E1178" s="211" t="s">
        <v>1</v>
      </c>
      <c r="F1178" s="212" t="s">
        <v>1692</v>
      </c>
      <c r="G1178" s="210"/>
      <c r="H1178" s="213">
        <v>5</v>
      </c>
      <c r="I1178" s="214"/>
      <c r="J1178" s="210"/>
      <c r="K1178" s="210"/>
      <c r="L1178" s="215"/>
      <c r="M1178" s="216"/>
      <c r="N1178" s="217"/>
      <c r="O1178" s="217"/>
      <c r="P1178" s="217"/>
      <c r="Q1178" s="217"/>
      <c r="R1178" s="217"/>
      <c r="S1178" s="217"/>
      <c r="T1178" s="218"/>
      <c r="AT1178" s="219" t="s">
        <v>176</v>
      </c>
      <c r="AU1178" s="219" t="s">
        <v>84</v>
      </c>
      <c r="AV1178" s="13" t="s">
        <v>84</v>
      </c>
      <c r="AW1178" s="13" t="s">
        <v>32</v>
      </c>
      <c r="AX1178" s="13" t="s">
        <v>76</v>
      </c>
      <c r="AY1178" s="219" t="s">
        <v>164</v>
      </c>
    </row>
    <row r="1179" spans="1:65" s="13" customFormat="1" ht="11.25">
      <c r="B1179" s="209"/>
      <c r="C1179" s="210"/>
      <c r="D1179" s="204" t="s">
        <v>176</v>
      </c>
      <c r="E1179" s="211" t="s">
        <v>1</v>
      </c>
      <c r="F1179" s="212" t="s">
        <v>1693</v>
      </c>
      <c r="G1179" s="210"/>
      <c r="H1179" s="213">
        <v>10</v>
      </c>
      <c r="I1179" s="214"/>
      <c r="J1179" s="210"/>
      <c r="K1179" s="210"/>
      <c r="L1179" s="215"/>
      <c r="M1179" s="216"/>
      <c r="N1179" s="217"/>
      <c r="O1179" s="217"/>
      <c r="P1179" s="217"/>
      <c r="Q1179" s="217"/>
      <c r="R1179" s="217"/>
      <c r="S1179" s="217"/>
      <c r="T1179" s="218"/>
      <c r="AT1179" s="219" t="s">
        <v>176</v>
      </c>
      <c r="AU1179" s="219" t="s">
        <v>84</v>
      </c>
      <c r="AV1179" s="13" t="s">
        <v>84</v>
      </c>
      <c r="AW1179" s="13" t="s">
        <v>32</v>
      </c>
      <c r="AX1179" s="13" t="s">
        <v>76</v>
      </c>
      <c r="AY1179" s="219" t="s">
        <v>164</v>
      </c>
    </row>
    <row r="1180" spans="1:65" s="13" customFormat="1" ht="11.25">
      <c r="B1180" s="209"/>
      <c r="C1180" s="210"/>
      <c r="D1180" s="204" t="s">
        <v>176</v>
      </c>
      <c r="E1180" s="211" t="s">
        <v>1</v>
      </c>
      <c r="F1180" s="212" t="s">
        <v>1694</v>
      </c>
      <c r="G1180" s="210"/>
      <c r="H1180" s="213">
        <v>3</v>
      </c>
      <c r="I1180" s="214"/>
      <c r="J1180" s="210"/>
      <c r="K1180" s="210"/>
      <c r="L1180" s="215"/>
      <c r="M1180" s="216"/>
      <c r="N1180" s="217"/>
      <c r="O1180" s="217"/>
      <c r="P1180" s="217"/>
      <c r="Q1180" s="217"/>
      <c r="R1180" s="217"/>
      <c r="S1180" s="217"/>
      <c r="T1180" s="218"/>
      <c r="AT1180" s="219" t="s">
        <v>176</v>
      </c>
      <c r="AU1180" s="219" t="s">
        <v>84</v>
      </c>
      <c r="AV1180" s="13" t="s">
        <v>84</v>
      </c>
      <c r="AW1180" s="13" t="s">
        <v>32</v>
      </c>
      <c r="AX1180" s="13" t="s">
        <v>76</v>
      </c>
      <c r="AY1180" s="219" t="s">
        <v>164</v>
      </c>
    </row>
    <row r="1181" spans="1:65" s="14" customFormat="1" ht="11.25">
      <c r="B1181" s="220"/>
      <c r="C1181" s="221"/>
      <c r="D1181" s="204" t="s">
        <v>176</v>
      </c>
      <c r="E1181" s="222" t="s">
        <v>1</v>
      </c>
      <c r="F1181" s="223" t="s">
        <v>185</v>
      </c>
      <c r="G1181" s="221"/>
      <c r="H1181" s="224">
        <v>42</v>
      </c>
      <c r="I1181" s="225"/>
      <c r="J1181" s="221"/>
      <c r="K1181" s="221"/>
      <c r="L1181" s="226"/>
      <c r="M1181" s="227"/>
      <c r="N1181" s="228"/>
      <c r="O1181" s="228"/>
      <c r="P1181" s="228"/>
      <c r="Q1181" s="228"/>
      <c r="R1181" s="228"/>
      <c r="S1181" s="228"/>
      <c r="T1181" s="229"/>
      <c r="AT1181" s="230" t="s">
        <v>176</v>
      </c>
      <c r="AU1181" s="230" t="s">
        <v>84</v>
      </c>
      <c r="AV1181" s="14" t="s">
        <v>172</v>
      </c>
      <c r="AW1181" s="14" t="s">
        <v>32</v>
      </c>
      <c r="AX1181" s="14" t="s">
        <v>82</v>
      </c>
      <c r="AY1181" s="230" t="s">
        <v>164</v>
      </c>
    </row>
    <row r="1182" spans="1:65" s="2" customFormat="1" ht="14.45" customHeight="1">
      <c r="A1182" s="34"/>
      <c r="B1182" s="35"/>
      <c r="C1182" s="191" t="s">
        <v>1695</v>
      </c>
      <c r="D1182" s="191" t="s">
        <v>167</v>
      </c>
      <c r="E1182" s="192" t="s">
        <v>1696</v>
      </c>
      <c r="F1182" s="193" t="s">
        <v>1697</v>
      </c>
      <c r="G1182" s="194" t="s">
        <v>244</v>
      </c>
      <c r="H1182" s="195">
        <v>4</v>
      </c>
      <c r="I1182" s="196"/>
      <c r="J1182" s="197">
        <f>ROUND(I1182*H1182,2)</f>
        <v>0</v>
      </c>
      <c r="K1182" s="193" t="s">
        <v>1</v>
      </c>
      <c r="L1182" s="39"/>
      <c r="M1182" s="198" t="s">
        <v>1</v>
      </c>
      <c r="N1182" s="199" t="s">
        <v>42</v>
      </c>
      <c r="O1182" s="71"/>
      <c r="P1182" s="200">
        <f>O1182*H1182</f>
        <v>0</v>
      </c>
      <c r="Q1182" s="200">
        <v>0</v>
      </c>
      <c r="R1182" s="200">
        <f>Q1182*H1182</f>
        <v>0</v>
      </c>
      <c r="S1182" s="200">
        <v>0</v>
      </c>
      <c r="T1182" s="201">
        <f>S1182*H1182</f>
        <v>0</v>
      </c>
      <c r="U1182" s="34"/>
      <c r="V1182" s="34"/>
      <c r="W1182" s="34"/>
      <c r="X1182" s="34"/>
      <c r="Y1182" s="34"/>
      <c r="Z1182" s="34"/>
      <c r="AA1182" s="34"/>
      <c r="AB1182" s="34"/>
      <c r="AC1182" s="34"/>
      <c r="AD1182" s="34"/>
      <c r="AE1182" s="34"/>
      <c r="AR1182" s="202" t="s">
        <v>865</v>
      </c>
      <c r="AT1182" s="202" t="s">
        <v>167</v>
      </c>
      <c r="AU1182" s="202" t="s">
        <v>84</v>
      </c>
      <c r="AY1182" s="17" t="s">
        <v>164</v>
      </c>
      <c r="BE1182" s="203">
        <f>IF(N1182="základní",J1182,0)</f>
        <v>0</v>
      </c>
      <c r="BF1182" s="203">
        <f>IF(N1182="snížená",J1182,0)</f>
        <v>0</v>
      </c>
      <c r="BG1182" s="203">
        <f>IF(N1182="zákl. přenesená",J1182,0)</f>
        <v>0</v>
      </c>
      <c r="BH1182" s="203">
        <f>IF(N1182="sníž. přenesená",J1182,0)</f>
        <v>0</v>
      </c>
      <c r="BI1182" s="203">
        <f>IF(N1182="nulová",J1182,0)</f>
        <v>0</v>
      </c>
      <c r="BJ1182" s="17" t="s">
        <v>84</v>
      </c>
      <c r="BK1182" s="203">
        <f>ROUND(I1182*H1182,2)</f>
        <v>0</v>
      </c>
      <c r="BL1182" s="17" t="s">
        <v>865</v>
      </c>
      <c r="BM1182" s="202" t="s">
        <v>1698</v>
      </c>
    </row>
    <row r="1183" spans="1:65" s="2" customFormat="1" ht="11.25">
      <c r="A1183" s="34"/>
      <c r="B1183" s="35"/>
      <c r="C1183" s="36"/>
      <c r="D1183" s="204" t="s">
        <v>174</v>
      </c>
      <c r="E1183" s="36"/>
      <c r="F1183" s="205" t="s">
        <v>1697</v>
      </c>
      <c r="G1183" s="36"/>
      <c r="H1183" s="36"/>
      <c r="I1183" s="206"/>
      <c r="J1183" s="36"/>
      <c r="K1183" s="36"/>
      <c r="L1183" s="39"/>
      <c r="M1183" s="207"/>
      <c r="N1183" s="208"/>
      <c r="O1183" s="71"/>
      <c r="P1183" s="71"/>
      <c r="Q1183" s="71"/>
      <c r="R1183" s="71"/>
      <c r="S1183" s="71"/>
      <c r="T1183" s="72"/>
      <c r="U1183" s="34"/>
      <c r="V1183" s="34"/>
      <c r="W1183" s="34"/>
      <c r="X1183" s="34"/>
      <c r="Y1183" s="34"/>
      <c r="Z1183" s="34"/>
      <c r="AA1183" s="34"/>
      <c r="AB1183" s="34"/>
      <c r="AC1183" s="34"/>
      <c r="AD1183" s="34"/>
      <c r="AE1183" s="34"/>
      <c r="AT1183" s="17" t="s">
        <v>174</v>
      </c>
      <c r="AU1183" s="17" t="s">
        <v>84</v>
      </c>
    </row>
    <row r="1184" spans="1:65" s="13" customFormat="1" ht="11.25">
      <c r="B1184" s="209"/>
      <c r="C1184" s="210"/>
      <c r="D1184" s="204" t="s">
        <v>176</v>
      </c>
      <c r="E1184" s="211" t="s">
        <v>1</v>
      </c>
      <c r="F1184" s="212" t="s">
        <v>1686</v>
      </c>
      <c r="G1184" s="210"/>
      <c r="H1184" s="213">
        <v>1</v>
      </c>
      <c r="I1184" s="214"/>
      <c r="J1184" s="210"/>
      <c r="K1184" s="210"/>
      <c r="L1184" s="215"/>
      <c r="M1184" s="216"/>
      <c r="N1184" s="217"/>
      <c r="O1184" s="217"/>
      <c r="P1184" s="217"/>
      <c r="Q1184" s="217"/>
      <c r="R1184" s="217"/>
      <c r="S1184" s="217"/>
      <c r="T1184" s="218"/>
      <c r="AT1184" s="219" t="s">
        <v>176</v>
      </c>
      <c r="AU1184" s="219" t="s">
        <v>84</v>
      </c>
      <c r="AV1184" s="13" t="s">
        <v>84</v>
      </c>
      <c r="AW1184" s="13" t="s">
        <v>32</v>
      </c>
      <c r="AX1184" s="13" t="s">
        <v>76</v>
      </c>
      <c r="AY1184" s="219" t="s">
        <v>164</v>
      </c>
    </row>
    <row r="1185" spans="1:65" s="13" customFormat="1" ht="11.25">
      <c r="B1185" s="209"/>
      <c r="C1185" s="210"/>
      <c r="D1185" s="204" t="s">
        <v>176</v>
      </c>
      <c r="E1185" s="211" t="s">
        <v>1</v>
      </c>
      <c r="F1185" s="212" t="s">
        <v>1680</v>
      </c>
      <c r="G1185" s="210"/>
      <c r="H1185" s="213">
        <v>1</v>
      </c>
      <c r="I1185" s="214"/>
      <c r="J1185" s="210"/>
      <c r="K1185" s="210"/>
      <c r="L1185" s="215"/>
      <c r="M1185" s="216"/>
      <c r="N1185" s="217"/>
      <c r="O1185" s="217"/>
      <c r="P1185" s="217"/>
      <c r="Q1185" s="217"/>
      <c r="R1185" s="217"/>
      <c r="S1185" s="217"/>
      <c r="T1185" s="218"/>
      <c r="AT1185" s="219" t="s">
        <v>176</v>
      </c>
      <c r="AU1185" s="219" t="s">
        <v>84</v>
      </c>
      <c r="AV1185" s="13" t="s">
        <v>84</v>
      </c>
      <c r="AW1185" s="13" t="s">
        <v>32</v>
      </c>
      <c r="AX1185" s="13" t="s">
        <v>76</v>
      </c>
      <c r="AY1185" s="219" t="s">
        <v>164</v>
      </c>
    </row>
    <row r="1186" spans="1:65" s="13" customFormat="1" ht="11.25">
      <c r="B1186" s="209"/>
      <c r="C1186" s="210"/>
      <c r="D1186" s="204" t="s">
        <v>176</v>
      </c>
      <c r="E1186" s="211" t="s">
        <v>1</v>
      </c>
      <c r="F1186" s="212" t="s">
        <v>1681</v>
      </c>
      <c r="G1186" s="210"/>
      <c r="H1186" s="213">
        <v>2</v>
      </c>
      <c r="I1186" s="214"/>
      <c r="J1186" s="210"/>
      <c r="K1186" s="210"/>
      <c r="L1186" s="215"/>
      <c r="M1186" s="216"/>
      <c r="N1186" s="217"/>
      <c r="O1186" s="217"/>
      <c r="P1186" s="217"/>
      <c r="Q1186" s="217"/>
      <c r="R1186" s="217"/>
      <c r="S1186" s="217"/>
      <c r="T1186" s="218"/>
      <c r="AT1186" s="219" t="s">
        <v>176</v>
      </c>
      <c r="AU1186" s="219" t="s">
        <v>84</v>
      </c>
      <c r="AV1186" s="13" t="s">
        <v>84</v>
      </c>
      <c r="AW1186" s="13" t="s">
        <v>32</v>
      </c>
      <c r="AX1186" s="13" t="s">
        <v>76</v>
      </c>
      <c r="AY1186" s="219" t="s">
        <v>164</v>
      </c>
    </row>
    <row r="1187" spans="1:65" s="14" customFormat="1" ht="11.25">
      <c r="B1187" s="220"/>
      <c r="C1187" s="221"/>
      <c r="D1187" s="204" t="s">
        <v>176</v>
      </c>
      <c r="E1187" s="222" t="s">
        <v>1</v>
      </c>
      <c r="F1187" s="223" t="s">
        <v>185</v>
      </c>
      <c r="G1187" s="221"/>
      <c r="H1187" s="224">
        <v>4</v>
      </c>
      <c r="I1187" s="225"/>
      <c r="J1187" s="221"/>
      <c r="K1187" s="221"/>
      <c r="L1187" s="226"/>
      <c r="M1187" s="227"/>
      <c r="N1187" s="228"/>
      <c r="O1187" s="228"/>
      <c r="P1187" s="228"/>
      <c r="Q1187" s="228"/>
      <c r="R1187" s="228"/>
      <c r="S1187" s="228"/>
      <c r="T1187" s="229"/>
      <c r="AT1187" s="230" t="s">
        <v>176</v>
      </c>
      <c r="AU1187" s="230" t="s">
        <v>84</v>
      </c>
      <c r="AV1187" s="14" t="s">
        <v>172</v>
      </c>
      <c r="AW1187" s="14" t="s">
        <v>32</v>
      </c>
      <c r="AX1187" s="14" t="s">
        <v>82</v>
      </c>
      <c r="AY1187" s="230" t="s">
        <v>164</v>
      </c>
    </row>
    <row r="1188" spans="1:65" s="2" customFormat="1" ht="14.45" customHeight="1">
      <c r="A1188" s="34"/>
      <c r="B1188" s="35"/>
      <c r="C1188" s="191" t="s">
        <v>1699</v>
      </c>
      <c r="D1188" s="191" t="s">
        <v>167</v>
      </c>
      <c r="E1188" s="192" t="s">
        <v>1700</v>
      </c>
      <c r="F1188" s="193" t="s">
        <v>1701</v>
      </c>
      <c r="G1188" s="194" t="s">
        <v>1673</v>
      </c>
      <c r="H1188" s="195">
        <v>5</v>
      </c>
      <c r="I1188" s="196"/>
      <c r="J1188" s="197">
        <f>ROUND(I1188*H1188,2)</f>
        <v>0</v>
      </c>
      <c r="K1188" s="193" t="s">
        <v>1</v>
      </c>
      <c r="L1188" s="39"/>
      <c r="M1188" s="198" t="s">
        <v>1</v>
      </c>
      <c r="N1188" s="199" t="s">
        <v>42</v>
      </c>
      <c r="O1188" s="71"/>
      <c r="P1188" s="200">
        <f>O1188*H1188</f>
        <v>0</v>
      </c>
      <c r="Q1188" s="200">
        <v>0</v>
      </c>
      <c r="R1188" s="200">
        <f>Q1188*H1188</f>
        <v>0</v>
      </c>
      <c r="S1188" s="200">
        <v>0</v>
      </c>
      <c r="T1188" s="201">
        <f>S1188*H1188</f>
        <v>0</v>
      </c>
      <c r="U1188" s="34"/>
      <c r="V1188" s="34"/>
      <c r="W1188" s="34"/>
      <c r="X1188" s="34"/>
      <c r="Y1188" s="34"/>
      <c r="Z1188" s="34"/>
      <c r="AA1188" s="34"/>
      <c r="AB1188" s="34"/>
      <c r="AC1188" s="34"/>
      <c r="AD1188" s="34"/>
      <c r="AE1188" s="34"/>
      <c r="AR1188" s="202" t="s">
        <v>865</v>
      </c>
      <c r="AT1188" s="202" t="s">
        <v>167</v>
      </c>
      <c r="AU1188" s="202" t="s">
        <v>84</v>
      </c>
      <c r="AY1188" s="17" t="s">
        <v>164</v>
      </c>
      <c r="BE1188" s="203">
        <f>IF(N1188="základní",J1188,0)</f>
        <v>0</v>
      </c>
      <c r="BF1188" s="203">
        <f>IF(N1188="snížená",J1188,0)</f>
        <v>0</v>
      </c>
      <c r="BG1188" s="203">
        <f>IF(N1188="zákl. přenesená",J1188,0)</f>
        <v>0</v>
      </c>
      <c r="BH1188" s="203">
        <f>IF(N1188="sníž. přenesená",J1188,0)</f>
        <v>0</v>
      </c>
      <c r="BI1188" s="203">
        <f>IF(N1188="nulová",J1188,0)</f>
        <v>0</v>
      </c>
      <c r="BJ1188" s="17" t="s">
        <v>84</v>
      </c>
      <c r="BK1188" s="203">
        <f>ROUND(I1188*H1188,2)</f>
        <v>0</v>
      </c>
      <c r="BL1188" s="17" t="s">
        <v>865</v>
      </c>
      <c r="BM1188" s="202" t="s">
        <v>1702</v>
      </c>
    </row>
    <row r="1189" spans="1:65" s="2" customFormat="1" ht="11.25">
      <c r="A1189" s="34"/>
      <c r="B1189" s="35"/>
      <c r="C1189" s="36"/>
      <c r="D1189" s="204" t="s">
        <v>174</v>
      </c>
      <c r="E1189" s="36"/>
      <c r="F1189" s="205" t="s">
        <v>1701</v>
      </c>
      <c r="G1189" s="36"/>
      <c r="H1189" s="36"/>
      <c r="I1189" s="206"/>
      <c r="J1189" s="36"/>
      <c r="K1189" s="36"/>
      <c r="L1189" s="39"/>
      <c r="M1189" s="207"/>
      <c r="N1189" s="208"/>
      <c r="O1189" s="71"/>
      <c r="P1189" s="71"/>
      <c r="Q1189" s="71"/>
      <c r="R1189" s="71"/>
      <c r="S1189" s="71"/>
      <c r="T1189" s="72"/>
      <c r="U1189" s="34"/>
      <c r="V1189" s="34"/>
      <c r="W1189" s="34"/>
      <c r="X1189" s="34"/>
      <c r="Y1189" s="34"/>
      <c r="Z1189" s="34"/>
      <c r="AA1189" s="34"/>
      <c r="AB1189" s="34"/>
      <c r="AC1189" s="34"/>
      <c r="AD1189" s="34"/>
      <c r="AE1189" s="34"/>
      <c r="AT1189" s="17" t="s">
        <v>174</v>
      </c>
      <c r="AU1189" s="17" t="s">
        <v>84</v>
      </c>
    </row>
    <row r="1190" spans="1:65" s="13" customFormat="1" ht="11.25">
      <c r="B1190" s="209"/>
      <c r="C1190" s="210"/>
      <c r="D1190" s="204" t="s">
        <v>176</v>
      </c>
      <c r="E1190" s="211" t="s">
        <v>1</v>
      </c>
      <c r="F1190" s="212" t="s">
        <v>1686</v>
      </c>
      <c r="G1190" s="210"/>
      <c r="H1190" s="213">
        <v>1</v>
      </c>
      <c r="I1190" s="214"/>
      <c r="J1190" s="210"/>
      <c r="K1190" s="210"/>
      <c r="L1190" s="215"/>
      <c r="M1190" s="216"/>
      <c r="N1190" s="217"/>
      <c r="O1190" s="217"/>
      <c r="P1190" s="217"/>
      <c r="Q1190" s="217"/>
      <c r="R1190" s="217"/>
      <c r="S1190" s="217"/>
      <c r="T1190" s="218"/>
      <c r="AT1190" s="219" t="s">
        <v>176</v>
      </c>
      <c r="AU1190" s="219" t="s">
        <v>84</v>
      </c>
      <c r="AV1190" s="13" t="s">
        <v>84</v>
      </c>
      <c r="AW1190" s="13" t="s">
        <v>32</v>
      </c>
      <c r="AX1190" s="13" t="s">
        <v>76</v>
      </c>
      <c r="AY1190" s="219" t="s">
        <v>164</v>
      </c>
    </row>
    <row r="1191" spans="1:65" s="13" customFormat="1" ht="11.25">
      <c r="B1191" s="209"/>
      <c r="C1191" s="210"/>
      <c r="D1191" s="204" t="s">
        <v>176</v>
      </c>
      <c r="E1191" s="211" t="s">
        <v>1</v>
      </c>
      <c r="F1191" s="212" t="s">
        <v>1703</v>
      </c>
      <c r="G1191" s="210"/>
      <c r="H1191" s="213">
        <v>1</v>
      </c>
      <c r="I1191" s="214"/>
      <c r="J1191" s="210"/>
      <c r="K1191" s="210"/>
      <c r="L1191" s="215"/>
      <c r="M1191" s="216"/>
      <c r="N1191" s="217"/>
      <c r="O1191" s="217"/>
      <c r="P1191" s="217"/>
      <c r="Q1191" s="217"/>
      <c r="R1191" s="217"/>
      <c r="S1191" s="217"/>
      <c r="T1191" s="218"/>
      <c r="AT1191" s="219" t="s">
        <v>176</v>
      </c>
      <c r="AU1191" s="219" t="s">
        <v>84</v>
      </c>
      <c r="AV1191" s="13" t="s">
        <v>84</v>
      </c>
      <c r="AW1191" s="13" t="s">
        <v>32</v>
      </c>
      <c r="AX1191" s="13" t="s">
        <v>76</v>
      </c>
      <c r="AY1191" s="219" t="s">
        <v>164</v>
      </c>
    </row>
    <row r="1192" spans="1:65" s="13" customFormat="1" ht="11.25">
      <c r="B1192" s="209"/>
      <c r="C1192" s="210"/>
      <c r="D1192" s="204" t="s">
        <v>176</v>
      </c>
      <c r="E1192" s="211" t="s">
        <v>1</v>
      </c>
      <c r="F1192" s="212" t="s">
        <v>1681</v>
      </c>
      <c r="G1192" s="210"/>
      <c r="H1192" s="213">
        <v>2</v>
      </c>
      <c r="I1192" s="214"/>
      <c r="J1192" s="210"/>
      <c r="K1192" s="210"/>
      <c r="L1192" s="215"/>
      <c r="M1192" s="216"/>
      <c r="N1192" s="217"/>
      <c r="O1192" s="217"/>
      <c r="P1192" s="217"/>
      <c r="Q1192" s="217"/>
      <c r="R1192" s="217"/>
      <c r="S1192" s="217"/>
      <c r="T1192" s="218"/>
      <c r="AT1192" s="219" t="s">
        <v>176</v>
      </c>
      <c r="AU1192" s="219" t="s">
        <v>84</v>
      </c>
      <c r="AV1192" s="13" t="s">
        <v>84</v>
      </c>
      <c r="AW1192" s="13" t="s">
        <v>32</v>
      </c>
      <c r="AX1192" s="13" t="s">
        <v>76</v>
      </c>
      <c r="AY1192" s="219" t="s">
        <v>164</v>
      </c>
    </row>
    <row r="1193" spans="1:65" s="13" customFormat="1" ht="11.25">
      <c r="B1193" s="209"/>
      <c r="C1193" s="210"/>
      <c r="D1193" s="204" t="s">
        <v>176</v>
      </c>
      <c r="E1193" s="211" t="s">
        <v>1</v>
      </c>
      <c r="F1193" s="212" t="s">
        <v>1675</v>
      </c>
      <c r="G1193" s="210"/>
      <c r="H1193" s="213">
        <v>1</v>
      </c>
      <c r="I1193" s="214"/>
      <c r="J1193" s="210"/>
      <c r="K1193" s="210"/>
      <c r="L1193" s="215"/>
      <c r="M1193" s="216"/>
      <c r="N1193" s="217"/>
      <c r="O1193" s="217"/>
      <c r="P1193" s="217"/>
      <c r="Q1193" s="217"/>
      <c r="R1193" s="217"/>
      <c r="S1193" s="217"/>
      <c r="T1193" s="218"/>
      <c r="AT1193" s="219" t="s">
        <v>176</v>
      </c>
      <c r="AU1193" s="219" t="s">
        <v>84</v>
      </c>
      <c r="AV1193" s="13" t="s">
        <v>84</v>
      </c>
      <c r="AW1193" s="13" t="s">
        <v>32</v>
      </c>
      <c r="AX1193" s="13" t="s">
        <v>76</v>
      </c>
      <c r="AY1193" s="219" t="s">
        <v>164</v>
      </c>
    </row>
    <row r="1194" spans="1:65" s="14" customFormat="1" ht="11.25">
      <c r="B1194" s="220"/>
      <c r="C1194" s="221"/>
      <c r="D1194" s="204" t="s">
        <v>176</v>
      </c>
      <c r="E1194" s="222" t="s">
        <v>1</v>
      </c>
      <c r="F1194" s="223" t="s">
        <v>185</v>
      </c>
      <c r="G1194" s="221"/>
      <c r="H1194" s="224">
        <v>5</v>
      </c>
      <c r="I1194" s="225"/>
      <c r="J1194" s="221"/>
      <c r="K1194" s="221"/>
      <c r="L1194" s="226"/>
      <c r="M1194" s="227"/>
      <c r="N1194" s="228"/>
      <c r="O1194" s="228"/>
      <c r="P1194" s="228"/>
      <c r="Q1194" s="228"/>
      <c r="R1194" s="228"/>
      <c r="S1194" s="228"/>
      <c r="T1194" s="229"/>
      <c r="AT1194" s="230" t="s">
        <v>176</v>
      </c>
      <c r="AU1194" s="230" t="s">
        <v>84</v>
      </c>
      <c r="AV1194" s="14" t="s">
        <v>172</v>
      </c>
      <c r="AW1194" s="14" t="s">
        <v>32</v>
      </c>
      <c r="AX1194" s="14" t="s">
        <v>82</v>
      </c>
      <c r="AY1194" s="230" t="s">
        <v>164</v>
      </c>
    </row>
    <row r="1195" spans="1:65" s="2" customFormat="1" ht="14.45" customHeight="1">
      <c r="A1195" s="34"/>
      <c r="B1195" s="35"/>
      <c r="C1195" s="191" t="s">
        <v>1704</v>
      </c>
      <c r="D1195" s="191" t="s">
        <v>167</v>
      </c>
      <c r="E1195" s="192" t="s">
        <v>1705</v>
      </c>
      <c r="F1195" s="193" t="s">
        <v>1706</v>
      </c>
      <c r="G1195" s="194" t="s">
        <v>1673</v>
      </c>
      <c r="H1195" s="195">
        <v>5</v>
      </c>
      <c r="I1195" s="196"/>
      <c r="J1195" s="197">
        <f>ROUND(I1195*H1195,2)</f>
        <v>0</v>
      </c>
      <c r="K1195" s="193" t="s">
        <v>1</v>
      </c>
      <c r="L1195" s="39"/>
      <c r="M1195" s="198" t="s">
        <v>1</v>
      </c>
      <c r="N1195" s="199" t="s">
        <v>42</v>
      </c>
      <c r="O1195" s="71"/>
      <c r="P1195" s="200">
        <f>O1195*H1195</f>
        <v>0</v>
      </c>
      <c r="Q1195" s="200">
        <v>0</v>
      </c>
      <c r="R1195" s="200">
        <f>Q1195*H1195</f>
        <v>0</v>
      </c>
      <c r="S1195" s="200">
        <v>0</v>
      </c>
      <c r="T1195" s="201">
        <f>S1195*H1195</f>
        <v>0</v>
      </c>
      <c r="U1195" s="34"/>
      <c r="V1195" s="34"/>
      <c r="W1195" s="34"/>
      <c r="X1195" s="34"/>
      <c r="Y1195" s="34"/>
      <c r="Z1195" s="34"/>
      <c r="AA1195" s="34"/>
      <c r="AB1195" s="34"/>
      <c r="AC1195" s="34"/>
      <c r="AD1195" s="34"/>
      <c r="AE1195" s="34"/>
      <c r="AR1195" s="202" t="s">
        <v>865</v>
      </c>
      <c r="AT1195" s="202" t="s">
        <v>167</v>
      </c>
      <c r="AU1195" s="202" t="s">
        <v>84</v>
      </c>
      <c r="AY1195" s="17" t="s">
        <v>164</v>
      </c>
      <c r="BE1195" s="203">
        <f>IF(N1195="základní",J1195,0)</f>
        <v>0</v>
      </c>
      <c r="BF1195" s="203">
        <f>IF(N1195="snížená",J1195,0)</f>
        <v>0</v>
      </c>
      <c r="BG1195" s="203">
        <f>IF(N1195="zákl. přenesená",J1195,0)</f>
        <v>0</v>
      </c>
      <c r="BH1195" s="203">
        <f>IF(N1195="sníž. přenesená",J1195,0)</f>
        <v>0</v>
      </c>
      <c r="BI1195" s="203">
        <f>IF(N1195="nulová",J1195,0)</f>
        <v>0</v>
      </c>
      <c r="BJ1195" s="17" t="s">
        <v>84</v>
      </c>
      <c r="BK1195" s="203">
        <f>ROUND(I1195*H1195,2)</f>
        <v>0</v>
      </c>
      <c r="BL1195" s="17" t="s">
        <v>865</v>
      </c>
      <c r="BM1195" s="202" t="s">
        <v>1707</v>
      </c>
    </row>
    <row r="1196" spans="1:65" s="2" customFormat="1" ht="11.25">
      <c r="A1196" s="34"/>
      <c r="B1196" s="35"/>
      <c r="C1196" s="36"/>
      <c r="D1196" s="204" t="s">
        <v>174</v>
      </c>
      <c r="E1196" s="36"/>
      <c r="F1196" s="205" t="s">
        <v>1706</v>
      </c>
      <c r="G1196" s="36"/>
      <c r="H1196" s="36"/>
      <c r="I1196" s="206"/>
      <c r="J1196" s="36"/>
      <c r="K1196" s="36"/>
      <c r="L1196" s="39"/>
      <c r="M1196" s="207"/>
      <c r="N1196" s="208"/>
      <c r="O1196" s="71"/>
      <c r="P1196" s="71"/>
      <c r="Q1196" s="71"/>
      <c r="R1196" s="71"/>
      <c r="S1196" s="71"/>
      <c r="T1196" s="72"/>
      <c r="U1196" s="34"/>
      <c r="V1196" s="34"/>
      <c r="W1196" s="34"/>
      <c r="X1196" s="34"/>
      <c r="Y1196" s="34"/>
      <c r="Z1196" s="34"/>
      <c r="AA1196" s="34"/>
      <c r="AB1196" s="34"/>
      <c r="AC1196" s="34"/>
      <c r="AD1196" s="34"/>
      <c r="AE1196" s="34"/>
      <c r="AT1196" s="17" t="s">
        <v>174</v>
      </c>
      <c r="AU1196" s="17" t="s">
        <v>84</v>
      </c>
    </row>
    <row r="1197" spans="1:65" s="13" customFormat="1" ht="11.25">
      <c r="B1197" s="209"/>
      <c r="C1197" s="210"/>
      <c r="D1197" s="204" t="s">
        <v>176</v>
      </c>
      <c r="E1197" s="211" t="s">
        <v>1</v>
      </c>
      <c r="F1197" s="212" t="s">
        <v>1686</v>
      </c>
      <c r="G1197" s="210"/>
      <c r="H1197" s="213">
        <v>1</v>
      </c>
      <c r="I1197" s="214"/>
      <c r="J1197" s="210"/>
      <c r="K1197" s="210"/>
      <c r="L1197" s="215"/>
      <c r="M1197" s="216"/>
      <c r="N1197" s="217"/>
      <c r="O1197" s="217"/>
      <c r="P1197" s="217"/>
      <c r="Q1197" s="217"/>
      <c r="R1197" s="217"/>
      <c r="S1197" s="217"/>
      <c r="T1197" s="218"/>
      <c r="AT1197" s="219" t="s">
        <v>176</v>
      </c>
      <c r="AU1197" s="219" t="s">
        <v>84</v>
      </c>
      <c r="AV1197" s="13" t="s">
        <v>84</v>
      </c>
      <c r="AW1197" s="13" t="s">
        <v>32</v>
      </c>
      <c r="AX1197" s="13" t="s">
        <v>76</v>
      </c>
      <c r="AY1197" s="219" t="s">
        <v>164</v>
      </c>
    </row>
    <row r="1198" spans="1:65" s="13" customFormat="1" ht="11.25">
      <c r="B1198" s="209"/>
      <c r="C1198" s="210"/>
      <c r="D1198" s="204" t="s">
        <v>176</v>
      </c>
      <c r="E1198" s="211" t="s">
        <v>1</v>
      </c>
      <c r="F1198" s="212" t="s">
        <v>1680</v>
      </c>
      <c r="G1198" s="210"/>
      <c r="H1198" s="213">
        <v>1</v>
      </c>
      <c r="I1198" s="214"/>
      <c r="J1198" s="210"/>
      <c r="K1198" s="210"/>
      <c r="L1198" s="215"/>
      <c r="M1198" s="216"/>
      <c r="N1198" s="217"/>
      <c r="O1198" s="217"/>
      <c r="P1198" s="217"/>
      <c r="Q1198" s="217"/>
      <c r="R1198" s="217"/>
      <c r="S1198" s="217"/>
      <c r="T1198" s="218"/>
      <c r="AT1198" s="219" t="s">
        <v>176</v>
      </c>
      <c r="AU1198" s="219" t="s">
        <v>84</v>
      </c>
      <c r="AV1198" s="13" t="s">
        <v>84</v>
      </c>
      <c r="AW1198" s="13" t="s">
        <v>32</v>
      </c>
      <c r="AX1198" s="13" t="s">
        <v>76</v>
      </c>
      <c r="AY1198" s="219" t="s">
        <v>164</v>
      </c>
    </row>
    <row r="1199" spans="1:65" s="13" customFormat="1" ht="11.25">
      <c r="B1199" s="209"/>
      <c r="C1199" s="210"/>
      <c r="D1199" s="204" t="s">
        <v>176</v>
      </c>
      <c r="E1199" s="211" t="s">
        <v>1</v>
      </c>
      <c r="F1199" s="212" t="s">
        <v>1681</v>
      </c>
      <c r="G1199" s="210"/>
      <c r="H1199" s="213">
        <v>2</v>
      </c>
      <c r="I1199" s="214"/>
      <c r="J1199" s="210"/>
      <c r="K1199" s="210"/>
      <c r="L1199" s="215"/>
      <c r="M1199" s="216"/>
      <c r="N1199" s="217"/>
      <c r="O1199" s="217"/>
      <c r="P1199" s="217"/>
      <c r="Q1199" s="217"/>
      <c r="R1199" s="217"/>
      <c r="S1199" s="217"/>
      <c r="T1199" s="218"/>
      <c r="AT1199" s="219" t="s">
        <v>176</v>
      </c>
      <c r="AU1199" s="219" t="s">
        <v>84</v>
      </c>
      <c r="AV1199" s="13" t="s">
        <v>84</v>
      </c>
      <c r="AW1199" s="13" t="s">
        <v>32</v>
      </c>
      <c r="AX1199" s="13" t="s">
        <v>76</v>
      </c>
      <c r="AY1199" s="219" t="s">
        <v>164</v>
      </c>
    </row>
    <row r="1200" spans="1:65" s="13" customFormat="1" ht="11.25">
      <c r="B1200" s="209"/>
      <c r="C1200" s="210"/>
      <c r="D1200" s="204" t="s">
        <v>176</v>
      </c>
      <c r="E1200" s="211" t="s">
        <v>1</v>
      </c>
      <c r="F1200" s="212" t="s">
        <v>1675</v>
      </c>
      <c r="G1200" s="210"/>
      <c r="H1200" s="213">
        <v>1</v>
      </c>
      <c r="I1200" s="214"/>
      <c r="J1200" s="210"/>
      <c r="K1200" s="210"/>
      <c r="L1200" s="215"/>
      <c r="M1200" s="216"/>
      <c r="N1200" s="217"/>
      <c r="O1200" s="217"/>
      <c r="P1200" s="217"/>
      <c r="Q1200" s="217"/>
      <c r="R1200" s="217"/>
      <c r="S1200" s="217"/>
      <c r="T1200" s="218"/>
      <c r="AT1200" s="219" t="s">
        <v>176</v>
      </c>
      <c r="AU1200" s="219" t="s">
        <v>84</v>
      </c>
      <c r="AV1200" s="13" t="s">
        <v>84</v>
      </c>
      <c r="AW1200" s="13" t="s">
        <v>32</v>
      </c>
      <c r="AX1200" s="13" t="s">
        <v>76</v>
      </c>
      <c r="AY1200" s="219" t="s">
        <v>164</v>
      </c>
    </row>
    <row r="1201" spans="1:65" s="14" customFormat="1" ht="11.25">
      <c r="B1201" s="220"/>
      <c r="C1201" s="221"/>
      <c r="D1201" s="204" t="s">
        <v>176</v>
      </c>
      <c r="E1201" s="222" t="s">
        <v>1</v>
      </c>
      <c r="F1201" s="223" t="s">
        <v>185</v>
      </c>
      <c r="G1201" s="221"/>
      <c r="H1201" s="224">
        <v>5</v>
      </c>
      <c r="I1201" s="225"/>
      <c r="J1201" s="221"/>
      <c r="K1201" s="221"/>
      <c r="L1201" s="226"/>
      <c r="M1201" s="227"/>
      <c r="N1201" s="228"/>
      <c r="O1201" s="228"/>
      <c r="P1201" s="228"/>
      <c r="Q1201" s="228"/>
      <c r="R1201" s="228"/>
      <c r="S1201" s="228"/>
      <c r="T1201" s="229"/>
      <c r="AT1201" s="230" t="s">
        <v>176</v>
      </c>
      <c r="AU1201" s="230" t="s">
        <v>84</v>
      </c>
      <c r="AV1201" s="14" t="s">
        <v>172</v>
      </c>
      <c r="AW1201" s="14" t="s">
        <v>32</v>
      </c>
      <c r="AX1201" s="14" t="s">
        <v>82</v>
      </c>
      <c r="AY1201" s="230" t="s">
        <v>164</v>
      </c>
    </row>
    <row r="1202" spans="1:65" s="2" customFormat="1" ht="14.45" customHeight="1">
      <c r="A1202" s="34"/>
      <c r="B1202" s="35"/>
      <c r="C1202" s="191" t="s">
        <v>1708</v>
      </c>
      <c r="D1202" s="191" t="s">
        <v>167</v>
      </c>
      <c r="E1202" s="192" t="s">
        <v>1709</v>
      </c>
      <c r="F1202" s="193" t="s">
        <v>1710</v>
      </c>
      <c r="G1202" s="194" t="s">
        <v>1673</v>
      </c>
      <c r="H1202" s="195">
        <v>5</v>
      </c>
      <c r="I1202" s="196"/>
      <c r="J1202" s="197">
        <f>ROUND(I1202*H1202,2)</f>
        <v>0</v>
      </c>
      <c r="K1202" s="193" t="s">
        <v>1</v>
      </c>
      <c r="L1202" s="39"/>
      <c r="M1202" s="198" t="s">
        <v>1</v>
      </c>
      <c r="N1202" s="199" t="s">
        <v>42</v>
      </c>
      <c r="O1202" s="71"/>
      <c r="P1202" s="200">
        <f>O1202*H1202</f>
        <v>0</v>
      </c>
      <c r="Q1202" s="200">
        <v>0</v>
      </c>
      <c r="R1202" s="200">
        <f>Q1202*H1202</f>
        <v>0</v>
      </c>
      <c r="S1202" s="200">
        <v>0</v>
      </c>
      <c r="T1202" s="201">
        <f>S1202*H1202</f>
        <v>0</v>
      </c>
      <c r="U1202" s="34"/>
      <c r="V1202" s="34"/>
      <c r="W1202" s="34"/>
      <c r="X1202" s="34"/>
      <c r="Y1202" s="34"/>
      <c r="Z1202" s="34"/>
      <c r="AA1202" s="34"/>
      <c r="AB1202" s="34"/>
      <c r="AC1202" s="34"/>
      <c r="AD1202" s="34"/>
      <c r="AE1202" s="34"/>
      <c r="AR1202" s="202" t="s">
        <v>865</v>
      </c>
      <c r="AT1202" s="202" t="s">
        <v>167</v>
      </c>
      <c r="AU1202" s="202" t="s">
        <v>84</v>
      </c>
      <c r="AY1202" s="17" t="s">
        <v>164</v>
      </c>
      <c r="BE1202" s="203">
        <f>IF(N1202="základní",J1202,0)</f>
        <v>0</v>
      </c>
      <c r="BF1202" s="203">
        <f>IF(N1202="snížená",J1202,0)</f>
        <v>0</v>
      </c>
      <c r="BG1202" s="203">
        <f>IF(N1202="zákl. přenesená",J1202,0)</f>
        <v>0</v>
      </c>
      <c r="BH1202" s="203">
        <f>IF(N1202="sníž. přenesená",J1202,0)</f>
        <v>0</v>
      </c>
      <c r="BI1202" s="203">
        <f>IF(N1202="nulová",J1202,0)</f>
        <v>0</v>
      </c>
      <c r="BJ1202" s="17" t="s">
        <v>84</v>
      </c>
      <c r="BK1202" s="203">
        <f>ROUND(I1202*H1202,2)</f>
        <v>0</v>
      </c>
      <c r="BL1202" s="17" t="s">
        <v>865</v>
      </c>
      <c r="BM1202" s="202" t="s">
        <v>1711</v>
      </c>
    </row>
    <row r="1203" spans="1:65" s="2" customFormat="1" ht="11.25">
      <c r="A1203" s="34"/>
      <c r="B1203" s="35"/>
      <c r="C1203" s="36"/>
      <c r="D1203" s="204" t="s">
        <v>174</v>
      </c>
      <c r="E1203" s="36"/>
      <c r="F1203" s="205" t="s">
        <v>1710</v>
      </c>
      <c r="G1203" s="36"/>
      <c r="H1203" s="36"/>
      <c r="I1203" s="206"/>
      <c r="J1203" s="36"/>
      <c r="K1203" s="36"/>
      <c r="L1203" s="39"/>
      <c r="M1203" s="207"/>
      <c r="N1203" s="208"/>
      <c r="O1203" s="71"/>
      <c r="P1203" s="71"/>
      <c r="Q1203" s="71"/>
      <c r="R1203" s="71"/>
      <c r="S1203" s="71"/>
      <c r="T1203" s="72"/>
      <c r="U1203" s="34"/>
      <c r="V1203" s="34"/>
      <c r="W1203" s="34"/>
      <c r="X1203" s="34"/>
      <c r="Y1203" s="34"/>
      <c r="Z1203" s="34"/>
      <c r="AA1203" s="34"/>
      <c r="AB1203" s="34"/>
      <c r="AC1203" s="34"/>
      <c r="AD1203" s="34"/>
      <c r="AE1203" s="34"/>
      <c r="AT1203" s="17" t="s">
        <v>174</v>
      </c>
      <c r="AU1203" s="17" t="s">
        <v>84</v>
      </c>
    </row>
    <row r="1204" spans="1:65" s="13" customFormat="1" ht="11.25">
      <c r="B1204" s="209"/>
      <c r="C1204" s="210"/>
      <c r="D1204" s="204" t="s">
        <v>176</v>
      </c>
      <c r="E1204" s="211" t="s">
        <v>1</v>
      </c>
      <c r="F1204" s="212" t="s">
        <v>1686</v>
      </c>
      <c r="G1204" s="210"/>
      <c r="H1204" s="213">
        <v>1</v>
      </c>
      <c r="I1204" s="214"/>
      <c r="J1204" s="210"/>
      <c r="K1204" s="210"/>
      <c r="L1204" s="215"/>
      <c r="M1204" s="216"/>
      <c r="N1204" s="217"/>
      <c r="O1204" s="217"/>
      <c r="P1204" s="217"/>
      <c r="Q1204" s="217"/>
      <c r="R1204" s="217"/>
      <c r="S1204" s="217"/>
      <c r="T1204" s="218"/>
      <c r="AT1204" s="219" t="s">
        <v>176</v>
      </c>
      <c r="AU1204" s="219" t="s">
        <v>84</v>
      </c>
      <c r="AV1204" s="13" t="s">
        <v>84</v>
      </c>
      <c r="AW1204" s="13" t="s">
        <v>32</v>
      </c>
      <c r="AX1204" s="13" t="s">
        <v>76</v>
      </c>
      <c r="AY1204" s="219" t="s">
        <v>164</v>
      </c>
    </row>
    <row r="1205" spans="1:65" s="13" customFormat="1" ht="11.25">
      <c r="B1205" s="209"/>
      <c r="C1205" s="210"/>
      <c r="D1205" s="204" t="s">
        <v>176</v>
      </c>
      <c r="E1205" s="211" t="s">
        <v>1</v>
      </c>
      <c r="F1205" s="212" t="s">
        <v>1680</v>
      </c>
      <c r="G1205" s="210"/>
      <c r="H1205" s="213">
        <v>1</v>
      </c>
      <c r="I1205" s="214"/>
      <c r="J1205" s="210"/>
      <c r="K1205" s="210"/>
      <c r="L1205" s="215"/>
      <c r="M1205" s="216"/>
      <c r="N1205" s="217"/>
      <c r="O1205" s="217"/>
      <c r="P1205" s="217"/>
      <c r="Q1205" s="217"/>
      <c r="R1205" s="217"/>
      <c r="S1205" s="217"/>
      <c r="T1205" s="218"/>
      <c r="AT1205" s="219" t="s">
        <v>176</v>
      </c>
      <c r="AU1205" s="219" t="s">
        <v>84</v>
      </c>
      <c r="AV1205" s="13" t="s">
        <v>84</v>
      </c>
      <c r="AW1205" s="13" t="s">
        <v>32</v>
      </c>
      <c r="AX1205" s="13" t="s">
        <v>76</v>
      </c>
      <c r="AY1205" s="219" t="s">
        <v>164</v>
      </c>
    </row>
    <row r="1206" spans="1:65" s="13" customFormat="1" ht="11.25">
      <c r="B1206" s="209"/>
      <c r="C1206" s="210"/>
      <c r="D1206" s="204" t="s">
        <v>176</v>
      </c>
      <c r="E1206" s="211" t="s">
        <v>1</v>
      </c>
      <c r="F1206" s="212" t="s">
        <v>1681</v>
      </c>
      <c r="G1206" s="210"/>
      <c r="H1206" s="213">
        <v>2</v>
      </c>
      <c r="I1206" s="214"/>
      <c r="J1206" s="210"/>
      <c r="K1206" s="210"/>
      <c r="L1206" s="215"/>
      <c r="M1206" s="216"/>
      <c r="N1206" s="217"/>
      <c r="O1206" s="217"/>
      <c r="P1206" s="217"/>
      <c r="Q1206" s="217"/>
      <c r="R1206" s="217"/>
      <c r="S1206" s="217"/>
      <c r="T1206" s="218"/>
      <c r="AT1206" s="219" t="s">
        <v>176</v>
      </c>
      <c r="AU1206" s="219" t="s">
        <v>84</v>
      </c>
      <c r="AV1206" s="13" t="s">
        <v>84</v>
      </c>
      <c r="AW1206" s="13" t="s">
        <v>32</v>
      </c>
      <c r="AX1206" s="13" t="s">
        <v>76</v>
      </c>
      <c r="AY1206" s="219" t="s">
        <v>164</v>
      </c>
    </row>
    <row r="1207" spans="1:65" s="13" customFormat="1" ht="11.25">
      <c r="B1207" s="209"/>
      <c r="C1207" s="210"/>
      <c r="D1207" s="204" t="s">
        <v>176</v>
      </c>
      <c r="E1207" s="211" t="s">
        <v>1</v>
      </c>
      <c r="F1207" s="212" t="s">
        <v>1675</v>
      </c>
      <c r="G1207" s="210"/>
      <c r="H1207" s="213">
        <v>1</v>
      </c>
      <c r="I1207" s="214"/>
      <c r="J1207" s="210"/>
      <c r="K1207" s="210"/>
      <c r="L1207" s="215"/>
      <c r="M1207" s="216"/>
      <c r="N1207" s="217"/>
      <c r="O1207" s="217"/>
      <c r="P1207" s="217"/>
      <c r="Q1207" s="217"/>
      <c r="R1207" s="217"/>
      <c r="S1207" s="217"/>
      <c r="T1207" s="218"/>
      <c r="AT1207" s="219" t="s">
        <v>176</v>
      </c>
      <c r="AU1207" s="219" t="s">
        <v>84</v>
      </c>
      <c r="AV1207" s="13" t="s">
        <v>84</v>
      </c>
      <c r="AW1207" s="13" t="s">
        <v>32</v>
      </c>
      <c r="AX1207" s="13" t="s">
        <v>76</v>
      </c>
      <c r="AY1207" s="219" t="s">
        <v>164</v>
      </c>
    </row>
    <row r="1208" spans="1:65" s="14" customFormat="1" ht="11.25">
      <c r="B1208" s="220"/>
      <c r="C1208" s="221"/>
      <c r="D1208" s="204" t="s">
        <v>176</v>
      </c>
      <c r="E1208" s="222" t="s">
        <v>1</v>
      </c>
      <c r="F1208" s="223" t="s">
        <v>185</v>
      </c>
      <c r="G1208" s="221"/>
      <c r="H1208" s="224">
        <v>5</v>
      </c>
      <c r="I1208" s="225"/>
      <c r="J1208" s="221"/>
      <c r="K1208" s="221"/>
      <c r="L1208" s="226"/>
      <c r="M1208" s="227"/>
      <c r="N1208" s="228"/>
      <c r="O1208" s="228"/>
      <c r="P1208" s="228"/>
      <c r="Q1208" s="228"/>
      <c r="R1208" s="228"/>
      <c r="S1208" s="228"/>
      <c r="T1208" s="229"/>
      <c r="AT1208" s="230" t="s">
        <v>176</v>
      </c>
      <c r="AU1208" s="230" t="s">
        <v>84</v>
      </c>
      <c r="AV1208" s="14" t="s">
        <v>172</v>
      </c>
      <c r="AW1208" s="14" t="s">
        <v>32</v>
      </c>
      <c r="AX1208" s="14" t="s">
        <v>82</v>
      </c>
      <c r="AY1208" s="230" t="s">
        <v>164</v>
      </c>
    </row>
    <row r="1209" spans="1:65" s="2" customFormat="1" ht="14.45" customHeight="1">
      <c r="A1209" s="34"/>
      <c r="B1209" s="35"/>
      <c r="C1209" s="191" t="s">
        <v>1712</v>
      </c>
      <c r="D1209" s="191" t="s">
        <v>167</v>
      </c>
      <c r="E1209" s="192" t="s">
        <v>1713</v>
      </c>
      <c r="F1209" s="193" t="s">
        <v>1714</v>
      </c>
      <c r="G1209" s="194" t="s">
        <v>1673</v>
      </c>
      <c r="H1209" s="195">
        <v>1</v>
      </c>
      <c r="I1209" s="196"/>
      <c r="J1209" s="197">
        <f>ROUND(I1209*H1209,2)</f>
        <v>0</v>
      </c>
      <c r="K1209" s="193" t="s">
        <v>1</v>
      </c>
      <c r="L1209" s="39"/>
      <c r="M1209" s="198" t="s">
        <v>1</v>
      </c>
      <c r="N1209" s="199" t="s">
        <v>42</v>
      </c>
      <c r="O1209" s="71"/>
      <c r="P1209" s="200">
        <f>O1209*H1209</f>
        <v>0</v>
      </c>
      <c r="Q1209" s="200">
        <v>0</v>
      </c>
      <c r="R1209" s="200">
        <f>Q1209*H1209</f>
        <v>0</v>
      </c>
      <c r="S1209" s="200">
        <v>0</v>
      </c>
      <c r="T1209" s="201">
        <f>S1209*H1209</f>
        <v>0</v>
      </c>
      <c r="U1209" s="34"/>
      <c r="V1209" s="34"/>
      <c r="W1209" s="34"/>
      <c r="X1209" s="34"/>
      <c r="Y1209" s="34"/>
      <c r="Z1209" s="34"/>
      <c r="AA1209" s="34"/>
      <c r="AB1209" s="34"/>
      <c r="AC1209" s="34"/>
      <c r="AD1209" s="34"/>
      <c r="AE1209" s="34"/>
      <c r="AR1209" s="202" t="s">
        <v>865</v>
      </c>
      <c r="AT1209" s="202" t="s">
        <v>167</v>
      </c>
      <c r="AU1209" s="202" t="s">
        <v>84</v>
      </c>
      <c r="AY1209" s="17" t="s">
        <v>164</v>
      </c>
      <c r="BE1209" s="203">
        <f>IF(N1209="základní",J1209,0)</f>
        <v>0</v>
      </c>
      <c r="BF1209" s="203">
        <f>IF(N1209="snížená",J1209,0)</f>
        <v>0</v>
      </c>
      <c r="BG1209" s="203">
        <f>IF(N1209="zákl. přenesená",J1209,0)</f>
        <v>0</v>
      </c>
      <c r="BH1209" s="203">
        <f>IF(N1209="sníž. přenesená",J1209,0)</f>
        <v>0</v>
      </c>
      <c r="BI1209" s="203">
        <f>IF(N1209="nulová",J1209,0)</f>
        <v>0</v>
      </c>
      <c r="BJ1209" s="17" t="s">
        <v>84</v>
      </c>
      <c r="BK1209" s="203">
        <f>ROUND(I1209*H1209,2)</f>
        <v>0</v>
      </c>
      <c r="BL1209" s="17" t="s">
        <v>865</v>
      </c>
      <c r="BM1209" s="202" t="s">
        <v>1715</v>
      </c>
    </row>
    <row r="1210" spans="1:65" s="2" customFormat="1" ht="11.25">
      <c r="A1210" s="34"/>
      <c r="B1210" s="35"/>
      <c r="C1210" s="36"/>
      <c r="D1210" s="204" t="s">
        <v>174</v>
      </c>
      <c r="E1210" s="36"/>
      <c r="F1210" s="205" t="s">
        <v>1714</v>
      </c>
      <c r="G1210" s="36"/>
      <c r="H1210" s="36"/>
      <c r="I1210" s="206"/>
      <c r="J1210" s="36"/>
      <c r="K1210" s="36"/>
      <c r="L1210" s="39"/>
      <c r="M1210" s="207"/>
      <c r="N1210" s="208"/>
      <c r="O1210" s="71"/>
      <c r="P1210" s="71"/>
      <c r="Q1210" s="71"/>
      <c r="R1210" s="71"/>
      <c r="S1210" s="71"/>
      <c r="T1210" s="72"/>
      <c r="U1210" s="34"/>
      <c r="V1210" s="34"/>
      <c r="W1210" s="34"/>
      <c r="X1210" s="34"/>
      <c r="Y1210" s="34"/>
      <c r="Z1210" s="34"/>
      <c r="AA1210" s="34"/>
      <c r="AB1210" s="34"/>
      <c r="AC1210" s="34"/>
      <c r="AD1210" s="34"/>
      <c r="AE1210" s="34"/>
      <c r="AT1210" s="17" t="s">
        <v>174</v>
      </c>
      <c r="AU1210" s="17" t="s">
        <v>84</v>
      </c>
    </row>
    <row r="1211" spans="1:65" s="13" customFormat="1" ht="11.25">
      <c r="B1211" s="209"/>
      <c r="C1211" s="210"/>
      <c r="D1211" s="204" t="s">
        <v>176</v>
      </c>
      <c r="E1211" s="211" t="s">
        <v>1</v>
      </c>
      <c r="F1211" s="212" t="s">
        <v>1675</v>
      </c>
      <c r="G1211" s="210"/>
      <c r="H1211" s="213">
        <v>1</v>
      </c>
      <c r="I1211" s="214"/>
      <c r="J1211" s="210"/>
      <c r="K1211" s="210"/>
      <c r="L1211" s="215"/>
      <c r="M1211" s="216"/>
      <c r="N1211" s="217"/>
      <c r="O1211" s="217"/>
      <c r="P1211" s="217"/>
      <c r="Q1211" s="217"/>
      <c r="R1211" s="217"/>
      <c r="S1211" s="217"/>
      <c r="T1211" s="218"/>
      <c r="AT1211" s="219" t="s">
        <v>176</v>
      </c>
      <c r="AU1211" s="219" t="s">
        <v>84</v>
      </c>
      <c r="AV1211" s="13" t="s">
        <v>84</v>
      </c>
      <c r="AW1211" s="13" t="s">
        <v>32</v>
      </c>
      <c r="AX1211" s="13" t="s">
        <v>82</v>
      </c>
      <c r="AY1211" s="219" t="s">
        <v>164</v>
      </c>
    </row>
    <row r="1212" spans="1:65" s="2" customFormat="1" ht="14.45" customHeight="1">
      <c r="A1212" s="34"/>
      <c r="B1212" s="35"/>
      <c r="C1212" s="191" t="s">
        <v>1716</v>
      </c>
      <c r="D1212" s="191" t="s">
        <v>167</v>
      </c>
      <c r="E1212" s="192" t="s">
        <v>1717</v>
      </c>
      <c r="F1212" s="193" t="s">
        <v>1718</v>
      </c>
      <c r="G1212" s="194" t="s">
        <v>1673</v>
      </c>
      <c r="H1212" s="195">
        <v>3</v>
      </c>
      <c r="I1212" s="196"/>
      <c r="J1212" s="197">
        <f>ROUND(I1212*H1212,2)</f>
        <v>0</v>
      </c>
      <c r="K1212" s="193" t="s">
        <v>1</v>
      </c>
      <c r="L1212" s="39"/>
      <c r="M1212" s="198" t="s">
        <v>1</v>
      </c>
      <c r="N1212" s="199" t="s">
        <v>42</v>
      </c>
      <c r="O1212" s="71"/>
      <c r="P1212" s="200">
        <f>O1212*H1212</f>
        <v>0</v>
      </c>
      <c r="Q1212" s="200">
        <v>0</v>
      </c>
      <c r="R1212" s="200">
        <f>Q1212*H1212</f>
        <v>0</v>
      </c>
      <c r="S1212" s="200">
        <v>0</v>
      </c>
      <c r="T1212" s="201">
        <f>S1212*H1212</f>
        <v>0</v>
      </c>
      <c r="U1212" s="34"/>
      <c r="V1212" s="34"/>
      <c r="W1212" s="34"/>
      <c r="X1212" s="34"/>
      <c r="Y1212" s="34"/>
      <c r="Z1212" s="34"/>
      <c r="AA1212" s="34"/>
      <c r="AB1212" s="34"/>
      <c r="AC1212" s="34"/>
      <c r="AD1212" s="34"/>
      <c r="AE1212" s="34"/>
      <c r="AR1212" s="202" t="s">
        <v>865</v>
      </c>
      <c r="AT1212" s="202" t="s">
        <v>167</v>
      </c>
      <c r="AU1212" s="202" t="s">
        <v>84</v>
      </c>
      <c r="AY1212" s="17" t="s">
        <v>164</v>
      </c>
      <c r="BE1212" s="203">
        <f>IF(N1212="základní",J1212,0)</f>
        <v>0</v>
      </c>
      <c r="BF1212" s="203">
        <f>IF(N1212="snížená",J1212,0)</f>
        <v>0</v>
      </c>
      <c r="BG1212" s="203">
        <f>IF(N1212="zákl. přenesená",J1212,0)</f>
        <v>0</v>
      </c>
      <c r="BH1212" s="203">
        <f>IF(N1212="sníž. přenesená",J1212,0)</f>
        <v>0</v>
      </c>
      <c r="BI1212" s="203">
        <f>IF(N1212="nulová",J1212,0)</f>
        <v>0</v>
      </c>
      <c r="BJ1212" s="17" t="s">
        <v>84</v>
      </c>
      <c r="BK1212" s="203">
        <f>ROUND(I1212*H1212,2)</f>
        <v>0</v>
      </c>
      <c r="BL1212" s="17" t="s">
        <v>865</v>
      </c>
      <c r="BM1212" s="202" t="s">
        <v>1719</v>
      </c>
    </row>
    <row r="1213" spans="1:65" s="2" customFormat="1" ht="11.25">
      <c r="A1213" s="34"/>
      <c r="B1213" s="35"/>
      <c r="C1213" s="36"/>
      <c r="D1213" s="204" t="s">
        <v>174</v>
      </c>
      <c r="E1213" s="36"/>
      <c r="F1213" s="205" t="s">
        <v>1718</v>
      </c>
      <c r="G1213" s="36"/>
      <c r="H1213" s="36"/>
      <c r="I1213" s="206"/>
      <c r="J1213" s="36"/>
      <c r="K1213" s="36"/>
      <c r="L1213" s="39"/>
      <c r="M1213" s="207"/>
      <c r="N1213" s="208"/>
      <c r="O1213" s="71"/>
      <c r="P1213" s="71"/>
      <c r="Q1213" s="71"/>
      <c r="R1213" s="71"/>
      <c r="S1213" s="71"/>
      <c r="T1213" s="72"/>
      <c r="U1213" s="34"/>
      <c r="V1213" s="34"/>
      <c r="W1213" s="34"/>
      <c r="X1213" s="34"/>
      <c r="Y1213" s="34"/>
      <c r="Z1213" s="34"/>
      <c r="AA1213" s="34"/>
      <c r="AB1213" s="34"/>
      <c r="AC1213" s="34"/>
      <c r="AD1213" s="34"/>
      <c r="AE1213" s="34"/>
      <c r="AT1213" s="17" t="s">
        <v>174</v>
      </c>
      <c r="AU1213" s="17" t="s">
        <v>84</v>
      </c>
    </row>
    <row r="1214" spans="1:65" s="13" customFormat="1" ht="11.25">
      <c r="B1214" s="209"/>
      <c r="C1214" s="210"/>
      <c r="D1214" s="204" t="s">
        <v>176</v>
      </c>
      <c r="E1214" s="211" t="s">
        <v>1</v>
      </c>
      <c r="F1214" s="212" t="s">
        <v>1680</v>
      </c>
      <c r="G1214" s="210"/>
      <c r="H1214" s="213">
        <v>1</v>
      </c>
      <c r="I1214" s="214"/>
      <c r="J1214" s="210"/>
      <c r="K1214" s="210"/>
      <c r="L1214" s="215"/>
      <c r="M1214" s="216"/>
      <c r="N1214" s="217"/>
      <c r="O1214" s="217"/>
      <c r="P1214" s="217"/>
      <c r="Q1214" s="217"/>
      <c r="R1214" s="217"/>
      <c r="S1214" s="217"/>
      <c r="T1214" s="218"/>
      <c r="AT1214" s="219" t="s">
        <v>176</v>
      </c>
      <c r="AU1214" s="219" t="s">
        <v>84</v>
      </c>
      <c r="AV1214" s="13" t="s">
        <v>84</v>
      </c>
      <c r="AW1214" s="13" t="s">
        <v>32</v>
      </c>
      <c r="AX1214" s="13" t="s">
        <v>76</v>
      </c>
      <c r="AY1214" s="219" t="s">
        <v>164</v>
      </c>
    </row>
    <row r="1215" spans="1:65" s="13" customFormat="1" ht="11.25">
      <c r="B1215" s="209"/>
      <c r="C1215" s="210"/>
      <c r="D1215" s="204" t="s">
        <v>176</v>
      </c>
      <c r="E1215" s="211" t="s">
        <v>1</v>
      </c>
      <c r="F1215" s="212" t="s">
        <v>1681</v>
      </c>
      <c r="G1215" s="210"/>
      <c r="H1215" s="213">
        <v>2</v>
      </c>
      <c r="I1215" s="214"/>
      <c r="J1215" s="210"/>
      <c r="K1215" s="210"/>
      <c r="L1215" s="215"/>
      <c r="M1215" s="216"/>
      <c r="N1215" s="217"/>
      <c r="O1215" s="217"/>
      <c r="P1215" s="217"/>
      <c r="Q1215" s="217"/>
      <c r="R1215" s="217"/>
      <c r="S1215" s="217"/>
      <c r="T1215" s="218"/>
      <c r="AT1215" s="219" t="s">
        <v>176</v>
      </c>
      <c r="AU1215" s="219" t="s">
        <v>84</v>
      </c>
      <c r="AV1215" s="13" t="s">
        <v>84</v>
      </c>
      <c r="AW1215" s="13" t="s">
        <v>32</v>
      </c>
      <c r="AX1215" s="13" t="s">
        <v>76</v>
      </c>
      <c r="AY1215" s="219" t="s">
        <v>164</v>
      </c>
    </row>
    <row r="1216" spans="1:65" s="14" customFormat="1" ht="11.25">
      <c r="B1216" s="220"/>
      <c r="C1216" s="221"/>
      <c r="D1216" s="204" t="s">
        <v>176</v>
      </c>
      <c r="E1216" s="222" t="s">
        <v>1</v>
      </c>
      <c r="F1216" s="223" t="s">
        <v>185</v>
      </c>
      <c r="G1216" s="221"/>
      <c r="H1216" s="224">
        <v>3</v>
      </c>
      <c r="I1216" s="225"/>
      <c r="J1216" s="221"/>
      <c r="K1216" s="221"/>
      <c r="L1216" s="226"/>
      <c r="M1216" s="227"/>
      <c r="N1216" s="228"/>
      <c r="O1216" s="228"/>
      <c r="P1216" s="228"/>
      <c r="Q1216" s="228"/>
      <c r="R1216" s="228"/>
      <c r="S1216" s="228"/>
      <c r="T1216" s="229"/>
      <c r="AT1216" s="230" t="s">
        <v>176</v>
      </c>
      <c r="AU1216" s="230" t="s">
        <v>84</v>
      </c>
      <c r="AV1216" s="14" t="s">
        <v>172</v>
      </c>
      <c r="AW1216" s="14" t="s">
        <v>32</v>
      </c>
      <c r="AX1216" s="14" t="s">
        <v>82</v>
      </c>
      <c r="AY1216" s="230" t="s">
        <v>164</v>
      </c>
    </row>
    <row r="1217" spans="1:65" s="2" customFormat="1" ht="14.45" customHeight="1">
      <c r="A1217" s="34"/>
      <c r="B1217" s="35"/>
      <c r="C1217" s="191" t="s">
        <v>1720</v>
      </c>
      <c r="D1217" s="191" t="s">
        <v>167</v>
      </c>
      <c r="E1217" s="192" t="s">
        <v>1721</v>
      </c>
      <c r="F1217" s="193" t="s">
        <v>1722</v>
      </c>
      <c r="G1217" s="194" t="s">
        <v>1673</v>
      </c>
      <c r="H1217" s="195">
        <v>8</v>
      </c>
      <c r="I1217" s="196"/>
      <c r="J1217" s="197">
        <f>ROUND(I1217*H1217,2)</f>
        <v>0</v>
      </c>
      <c r="K1217" s="193" t="s">
        <v>1</v>
      </c>
      <c r="L1217" s="39"/>
      <c r="M1217" s="198" t="s">
        <v>1</v>
      </c>
      <c r="N1217" s="199" t="s">
        <v>42</v>
      </c>
      <c r="O1217" s="71"/>
      <c r="P1217" s="200">
        <f>O1217*H1217</f>
        <v>0</v>
      </c>
      <c r="Q1217" s="200">
        <v>0</v>
      </c>
      <c r="R1217" s="200">
        <f>Q1217*H1217</f>
        <v>0</v>
      </c>
      <c r="S1217" s="200">
        <v>0</v>
      </c>
      <c r="T1217" s="201">
        <f>S1217*H1217</f>
        <v>0</v>
      </c>
      <c r="U1217" s="34"/>
      <c r="V1217" s="34"/>
      <c r="W1217" s="34"/>
      <c r="X1217" s="34"/>
      <c r="Y1217" s="34"/>
      <c r="Z1217" s="34"/>
      <c r="AA1217" s="34"/>
      <c r="AB1217" s="34"/>
      <c r="AC1217" s="34"/>
      <c r="AD1217" s="34"/>
      <c r="AE1217" s="34"/>
      <c r="AR1217" s="202" t="s">
        <v>865</v>
      </c>
      <c r="AT1217" s="202" t="s">
        <v>167</v>
      </c>
      <c r="AU1217" s="202" t="s">
        <v>84</v>
      </c>
      <c r="AY1217" s="17" t="s">
        <v>164</v>
      </c>
      <c r="BE1217" s="203">
        <f>IF(N1217="základní",J1217,0)</f>
        <v>0</v>
      </c>
      <c r="BF1217" s="203">
        <f>IF(N1217="snížená",J1217,0)</f>
        <v>0</v>
      </c>
      <c r="BG1217" s="203">
        <f>IF(N1217="zákl. přenesená",J1217,0)</f>
        <v>0</v>
      </c>
      <c r="BH1217" s="203">
        <f>IF(N1217="sníž. přenesená",J1217,0)</f>
        <v>0</v>
      </c>
      <c r="BI1217" s="203">
        <f>IF(N1217="nulová",J1217,0)</f>
        <v>0</v>
      </c>
      <c r="BJ1217" s="17" t="s">
        <v>84</v>
      </c>
      <c r="BK1217" s="203">
        <f>ROUND(I1217*H1217,2)</f>
        <v>0</v>
      </c>
      <c r="BL1217" s="17" t="s">
        <v>865</v>
      </c>
      <c r="BM1217" s="202" t="s">
        <v>1723</v>
      </c>
    </row>
    <row r="1218" spans="1:65" s="2" customFormat="1" ht="11.25">
      <c r="A1218" s="34"/>
      <c r="B1218" s="35"/>
      <c r="C1218" s="36"/>
      <c r="D1218" s="204" t="s">
        <v>174</v>
      </c>
      <c r="E1218" s="36"/>
      <c r="F1218" s="205" t="s">
        <v>1722</v>
      </c>
      <c r="G1218" s="36"/>
      <c r="H1218" s="36"/>
      <c r="I1218" s="206"/>
      <c r="J1218" s="36"/>
      <c r="K1218" s="36"/>
      <c r="L1218" s="39"/>
      <c r="M1218" s="207"/>
      <c r="N1218" s="208"/>
      <c r="O1218" s="71"/>
      <c r="P1218" s="71"/>
      <c r="Q1218" s="71"/>
      <c r="R1218" s="71"/>
      <c r="S1218" s="71"/>
      <c r="T1218" s="72"/>
      <c r="U1218" s="34"/>
      <c r="V1218" s="34"/>
      <c r="W1218" s="34"/>
      <c r="X1218" s="34"/>
      <c r="Y1218" s="34"/>
      <c r="Z1218" s="34"/>
      <c r="AA1218" s="34"/>
      <c r="AB1218" s="34"/>
      <c r="AC1218" s="34"/>
      <c r="AD1218" s="34"/>
      <c r="AE1218" s="34"/>
      <c r="AT1218" s="17" t="s">
        <v>174</v>
      </c>
      <c r="AU1218" s="17" t="s">
        <v>84</v>
      </c>
    </row>
    <row r="1219" spans="1:65" s="13" customFormat="1" ht="11.25">
      <c r="B1219" s="209"/>
      <c r="C1219" s="210"/>
      <c r="D1219" s="204" t="s">
        <v>176</v>
      </c>
      <c r="E1219" s="211" t="s">
        <v>1</v>
      </c>
      <c r="F1219" s="212" t="s">
        <v>1724</v>
      </c>
      <c r="G1219" s="210"/>
      <c r="H1219" s="213">
        <v>4</v>
      </c>
      <c r="I1219" s="214"/>
      <c r="J1219" s="210"/>
      <c r="K1219" s="210"/>
      <c r="L1219" s="215"/>
      <c r="M1219" s="216"/>
      <c r="N1219" s="217"/>
      <c r="O1219" s="217"/>
      <c r="P1219" s="217"/>
      <c r="Q1219" s="217"/>
      <c r="R1219" s="217"/>
      <c r="S1219" s="217"/>
      <c r="T1219" s="218"/>
      <c r="AT1219" s="219" t="s">
        <v>176</v>
      </c>
      <c r="AU1219" s="219" t="s">
        <v>84</v>
      </c>
      <c r="AV1219" s="13" t="s">
        <v>84</v>
      </c>
      <c r="AW1219" s="13" t="s">
        <v>32</v>
      </c>
      <c r="AX1219" s="13" t="s">
        <v>76</v>
      </c>
      <c r="AY1219" s="219" t="s">
        <v>164</v>
      </c>
    </row>
    <row r="1220" spans="1:65" s="13" customFormat="1" ht="11.25">
      <c r="B1220" s="209"/>
      <c r="C1220" s="210"/>
      <c r="D1220" s="204" t="s">
        <v>176</v>
      </c>
      <c r="E1220" s="211" t="s">
        <v>1</v>
      </c>
      <c r="F1220" s="212" t="s">
        <v>1680</v>
      </c>
      <c r="G1220" s="210"/>
      <c r="H1220" s="213">
        <v>1</v>
      </c>
      <c r="I1220" s="214"/>
      <c r="J1220" s="210"/>
      <c r="K1220" s="210"/>
      <c r="L1220" s="215"/>
      <c r="M1220" s="216"/>
      <c r="N1220" s="217"/>
      <c r="O1220" s="217"/>
      <c r="P1220" s="217"/>
      <c r="Q1220" s="217"/>
      <c r="R1220" s="217"/>
      <c r="S1220" s="217"/>
      <c r="T1220" s="218"/>
      <c r="AT1220" s="219" t="s">
        <v>176</v>
      </c>
      <c r="AU1220" s="219" t="s">
        <v>84</v>
      </c>
      <c r="AV1220" s="13" t="s">
        <v>84</v>
      </c>
      <c r="AW1220" s="13" t="s">
        <v>32</v>
      </c>
      <c r="AX1220" s="13" t="s">
        <v>76</v>
      </c>
      <c r="AY1220" s="219" t="s">
        <v>164</v>
      </c>
    </row>
    <row r="1221" spans="1:65" s="13" customFormat="1" ht="11.25">
      <c r="B1221" s="209"/>
      <c r="C1221" s="210"/>
      <c r="D1221" s="204" t="s">
        <v>176</v>
      </c>
      <c r="E1221" s="211" t="s">
        <v>1</v>
      </c>
      <c r="F1221" s="212" t="s">
        <v>1681</v>
      </c>
      <c r="G1221" s="210"/>
      <c r="H1221" s="213">
        <v>2</v>
      </c>
      <c r="I1221" s="214"/>
      <c r="J1221" s="210"/>
      <c r="K1221" s="210"/>
      <c r="L1221" s="215"/>
      <c r="M1221" s="216"/>
      <c r="N1221" s="217"/>
      <c r="O1221" s="217"/>
      <c r="P1221" s="217"/>
      <c r="Q1221" s="217"/>
      <c r="R1221" s="217"/>
      <c r="S1221" s="217"/>
      <c r="T1221" s="218"/>
      <c r="AT1221" s="219" t="s">
        <v>176</v>
      </c>
      <c r="AU1221" s="219" t="s">
        <v>84</v>
      </c>
      <c r="AV1221" s="13" t="s">
        <v>84</v>
      </c>
      <c r="AW1221" s="13" t="s">
        <v>32</v>
      </c>
      <c r="AX1221" s="13" t="s">
        <v>76</v>
      </c>
      <c r="AY1221" s="219" t="s">
        <v>164</v>
      </c>
    </row>
    <row r="1222" spans="1:65" s="13" customFormat="1" ht="11.25">
      <c r="B1222" s="209"/>
      <c r="C1222" s="210"/>
      <c r="D1222" s="204" t="s">
        <v>176</v>
      </c>
      <c r="E1222" s="211" t="s">
        <v>1</v>
      </c>
      <c r="F1222" s="212" t="s">
        <v>1675</v>
      </c>
      <c r="G1222" s="210"/>
      <c r="H1222" s="213">
        <v>1</v>
      </c>
      <c r="I1222" s="214"/>
      <c r="J1222" s="210"/>
      <c r="K1222" s="210"/>
      <c r="L1222" s="215"/>
      <c r="M1222" s="216"/>
      <c r="N1222" s="217"/>
      <c r="O1222" s="217"/>
      <c r="P1222" s="217"/>
      <c r="Q1222" s="217"/>
      <c r="R1222" s="217"/>
      <c r="S1222" s="217"/>
      <c r="T1222" s="218"/>
      <c r="AT1222" s="219" t="s">
        <v>176</v>
      </c>
      <c r="AU1222" s="219" t="s">
        <v>84</v>
      </c>
      <c r="AV1222" s="13" t="s">
        <v>84</v>
      </c>
      <c r="AW1222" s="13" t="s">
        <v>32</v>
      </c>
      <c r="AX1222" s="13" t="s">
        <v>76</v>
      </c>
      <c r="AY1222" s="219" t="s">
        <v>164</v>
      </c>
    </row>
    <row r="1223" spans="1:65" s="14" customFormat="1" ht="11.25">
      <c r="B1223" s="220"/>
      <c r="C1223" s="221"/>
      <c r="D1223" s="204" t="s">
        <v>176</v>
      </c>
      <c r="E1223" s="222" t="s">
        <v>1</v>
      </c>
      <c r="F1223" s="223" t="s">
        <v>185</v>
      </c>
      <c r="G1223" s="221"/>
      <c r="H1223" s="224">
        <v>8</v>
      </c>
      <c r="I1223" s="225"/>
      <c r="J1223" s="221"/>
      <c r="K1223" s="221"/>
      <c r="L1223" s="226"/>
      <c r="M1223" s="227"/>
      <c r="N1223" s="228"/>
      <c r="O1223" s="228"/>
      <c r="P1223" s="228"/>
      <c r="Q1223" s="228"/>
      <c r="R1223" s="228"/>
      <c r="S1223" s="228"/>
      <c r="T1223" s="229"/>
      <c r="AT1223" s="230" t="s">
        <v>176</v>
      </c>
      <c r="AU1223" s="230" t="s">
        <v>84</v>
      </c>
      <c r="AV1223" s="14" t="s">
        <v>172</v>
      </c>
      <c r="AW1223" s="14" t="s">
        <v>32</v>
      </c>
      <c r="AX1223" s="14" t="s">
        <v>82</v>
      </c>
      <c r="AY1223" s="230" t="s">
        <v>164</v>
      </c>
    </row>
    <row r="1224" spans="1:65" s="2" customFormat="1" ht="14.45" customHeight="1">
      <c r="A1224" s="34"/>
      <c r="B1224" s="35"/>
      <c r="C1224" s="191" t="s">
        <v>1725</v>
      </c>
      <c r="D1224" s="191" t="s">
        <v>167</v>
      </c>
      <c r="E1224" s="192" t="s">
        <v>1726</v>
      </c>
      <c r="F1224" s="193" t="s">
        <v>1727</v>
      </c>
      <c r="G1224" s="194" t="s">
        <v>1673</v>
      </c>
      <c r="H1224" s="195">
        <v>40</v>
      </c>
      <c r="I1224" s="196"/>
      <c r="J1224" s="197">
        <f>ROUND(I1224*H1224,2)</f>
        <v>0</v>
      </c>
      <c r="K1224" s="193" t="s">
        <v>1</v>
      </c>
      <c r="L1224" s="39"/>
      <c r="M1224" s="198" t="s">
        <v>1</v>
      </c>
      <c r="N1224" s="199" t="s">
        <v>42</v>
      </c>
      <c r="O1224" s="71"/>
      <c r="P1224" s="200">
        <f>O1224*H1224</f>
        <v>0</v>
      </c>
      <c r="Q1224" s="200">
        <v>0</v>
      </c>
      <c r="R1224" s="200">
        <f>Q1224*H1224</f>
        <v>0</v>
      </c>
      <c r="S1224" s="200">
        <v>0</v>
      </c>
      <c r="T1224" s="201">
        <f>S1224*H1224</f>
        <v>0</v>
      </c>
      <c r="U1224" s="34"/>
      <c r="V1224" s="34"/>
      <c r="W1224" s="34"/>
      <c r="X1224" s="34"/>
      <c r="Y1224" s="34"/>
      <c r="Z1224" s="34"/>
      <c r="AA1224" s="34"/>
      <c r="AB1224" s="34"/>
      <c r="AC1224" s="34"/>
      <c r="AD1224" s="34"/>
      <c r="AE1224" s="34"/>
      <c r="AR1224" s="202" t="s">
        <v>865</v>
      </c>
      <c r="AT1224" s="202" t="s">
        <v>167</v>
      </c>
      <c r="AU1224" s="202" t="s">
        <v>84</v>
      </c>
      <c r="AY1224" s="17" t="s">
        <v>164</v>
      </c>
      <c r="BE1224" s="203">
        <f>IF(N1224="základní",J1224,0)</f>
        <v>0</v>
      </c>
      <c r="BF1224" s="203">
        <f>IF(N1224="snížená",J1224,0)</f>
        <v>0</v>
      </c>
      <c r="BG1224" s="203">
        <f>IF(N1224="zákl. přenesená",J1224,0)</f>
        <v>0</v>
      </c>
      <c r="BH1224" s="203">
        <f>IF(N1224="sníž. přenesená",J1224,0)</f>
        <v>0</v>
      </c>
      <c r="BI1224" s="203">
        <f>IF(N1224="nulová",J1224,0)</f>
        <v>0</v>
      </c>
      <c r="BJ1224" s="17" t="s">
        <v>84</v>
      </c>
      <c r="BK1224" s="203">
        <f>ROUND(I1224*H1224,2)</f>
        <v>0</v>
      </c>
      <c r="BL1224" s="17" t="s">
        <v>865</v>
      </c>
      <c r="BM1224" s="202" t="s">
        <v>1728</v>
      </c>
    </row>
    <row r="1225" spans="1:65" s="2" customFormat="1" ht="11.25">
      <c r="A1225" s="34"/>
      <c r="B1225" s="35"/>
      <c r="C1225" s="36"/>
      <c r="D1225" s="204" t="s">
        <v>174</v>
      </c>
      <c r="E1225" s="36"/>
      <c r="F1225" s="205" t="s">
        <v>1727</v>
      </c>
      <c r="G1225" s="36"/>
      <c r="H1225" s="36"/>
      <c r="I1225" s="206"/>
      <c r="J1225" s="36"/>
      <c r="K1225" s="36"/>
      <c r="L1225" s="39"/>
      <c r="M1225" s="207"/>
      <c r="N1225" s="208"/>
      <c r="O1225" s="71"/>
      <c r="P1225" s="71"/>
      <c r="Q1225" s="71"/>
      <c r="R1225" s="71"/>
      <c r="S1225" s="71"/>
      <c r="T1225" s="72"/>
      <c r="U1225" s="34"/>
      <c r="V1225" s="34"/>
      <c r="W1225" s="34"/>
      <c r="X1225" s="34"/>
      <c r="Y1225" s="34"/>
      <c r="Z1225" s="34"/>
      <c r="AA1225" s="34"/>
      <c r="AB1225" s="34"/>
      <c r="AC1225" s="34"/>
      <c r="AD1225" s="34"/>
      <c r="AE1225" s="34"/>
      <c r="AT1225" s="17" t="s">
        <v>174</v>
      </c>
      <c r="AU1225" s="17" t="s">
        <v>84</v>
      </c>
    </row>
    <row r="1226" spans="1:65" s="13" customFormat="1" ht="11.25">
      <c r="B1226" s="209"/>
      <c r="C1226" s="210"/>
      <c r="D1226" s="204" t="s">
        <v>176</v>
      </c>
      <c r="E1226" s="211" t="s">
        <v>1</v>
      </c>
      <c r="F1226" s="212" t="s">
        <v>1729</v>
      </c>
      <c r="G1226" s="210"/>
      <c r="H1226" s="213">
        <v>14</v>
      </c>
      <c r="I1226" s="214"/>
      <c r="J1226" s="210"/>
      <c r="K1226" s="210"/>
      <c r="L1226" s="215"/>
      <c r="M1226" s="216"/>
      <c r="N1226" s="217"/>
      <c r="O1226" s="217"/>
      <c r="P1226" s="217"/>
      <c r="Q1226" s="217"/>
      <c r="R1226" s="217"/>
      <c r="S1226" s="217"/>
      <c r="T1226" s="218"/>
      <c r="AT1226" s="219" t="s">
        <v>176</v>
      </c>
      <c r="AU1226" s="219" t="s">
        <v>84</v>
      </c>
      <c r="AV1226" s="13" t="s">
        <v>84</v>
      </c>
      <c r="AW1226" s="13" t="s">
        <v>32</v>
      </c>
      <c r="AX1226" s="13" t="s">
        <v>76</v>
      </c>
      <c r="AY1226" s="219" t="s">
        <v>164</v>
      </c>
    </row>
    <row r="1227" spans="1:65" s="13" customFormat="1" ht="11.25">
      <c r="B1227" s="209"/>
      <c r="C1227" s="210"/>
      <c r="D1227" s="204" t="s">
        <v>176</v>
      </c>
      <c r="E1227" s="211" t="s">
        <v>1</v>
      </c>
      <c r="F1227" s="212" t="s">
        <v>1730</v>
      </c>
      <c r="G1227" s="210"/>
      <c r="H1227" s="213">
        <v>26</v>
      </c>
      <c r="I1227" s="214"/>
      <c r="J1227" s="210"/>
      <c r="K1227" s="210"/>
      <c r="L1227" s="215"/>
      <c r="M1227" s="216"/>
      <c r="N1227" s="217"/>
      <c r="O1227" s="217"/>
      <c r="P1227" s="217"/>
      <c r="Q1227" s="217"/>
      <c r="R1227" s="217"/>
      <c r="S1227" s="217"/>
      <c r="T1227" s="218"/>
      <c r="AT1227" s="219" t="s">
        <v>176</v>
      </c>
      <c r="AU1227" s="219" t="s">
        <v>84</v>
      </c>
      <c r="AV1227" s="13" t="s">
        <v>84</v>
      </c>
      <c r="AW1227" s="13" t="s">
        <v>32</v>
      </c>
      <c r="AX1227" s="13" t="s">
        <v>76</v>
      </c>
      <c r="AY1227" s="219" t="s">
        <v>164</v>
      </c>
    </row>
    <row r="1228" spans="1:65" s="14" customFormat="1" ht="11.25">
      <c r="B1228" s="220"/>
      <c r="C1228" s="221"/>
      <c r="D1228" s="204" t="s">
        <v>176</v>
      </c>
      <c r="E1228" s="222" t="s">
        <v>1</v>
      </c>
      <c r="F1228" s="223" t="s">
        <v>185</v>
      </c>
      <c r="G1228" s="221"/>
      <c r="H1228" s="224">
        <v>40</v>
      </c>
      <c r="I1228" s="225"/>
      <c r="J1228" s="221"/>
      <c r="K1228" s="221"/>
      <c r="L1228" s="226"/>
      <c r="M1228" s="227"/>
      <c r="N1228" s="228"/>
      <c r="O1228" s="228"/>
      <c r="P1228" s="228"/>
      <c r="Q1228" s="228"/>
      <c r="R1228" s="228"/>
      <c r="S1228" s="228"/>
      <c r="T1228" s="229"/>
      <c r="AT1228" s="230" t="s">
        <v>176</v>
      </c>
      <c r="AU1228" s="230" t="s">
        <v>84</v>
      </c>
      <c r="AV1228" s="14" t="s">
        <v>172</v>
      </c>
      <c r="AW1228" s="14" t="s">
        <v>32</v>
      </c>
      <c r="AX1228" s="14" t="s">
        <v>82</v>
      </c>
      <c r="AY1228" s="230" t="s">
        <v>164</v>
      </c>
    </row>
    <row r="1229" spans="1:65" s="2" customFormat="1" ht="14.45" customHeight="1">
      <c r="A1229" s="34"/>
      <c r="B1229" s="35"/>
      <c r="C1229" s="191" t="s">
        <v>1731</v>
      </c>
      <c r="D1229" s="191" t="s">
        <v>167</v>
      </c>
      <c r="E1229" s="192" t="s">
        <v>1732</v>
      </c>
      <c r="F1229" s="193" t="s">
        <v>1733</v>
      </c>
      <c r="G1229" s="194" t="s">
        <v>1673</v>
      </c>
      <c r="H1229" s="195">
        <v>4</v>
      </c>
      <c r="I1229" s="196"/>
      <c r="J1229" s="197">
        <f>ROUND(I1229*H1229,2)</f>
        <v>0</v>
      </c>
      <c r="K1229" s="193" t="s">
        <v>1</v>
      </c>
      <c r="L1229" s="39"/>
      <c r="M1229" s="198" t="s">
        <v>1</v>
      </c>
      <c r="N1229" s="199" t="s">
        <v>42</v>
      </c>
      <c r="O1229" s="71"/>
      <c r="P1229" s="200">
        <f>O1229*H1229</f>
        <v>0</v>
      </c>
      <c r="Q1229" s="200">
        <v>0</v>
      </c>
      <c r="R1229" s="200">
        <f>Q1229*H1229</f>
        <v>0</v>
      </c>
      <c r="S1229" s="200">
        <v>0</v>
      </c>
      <c r="T1229" s="201">
        <f>S1229*H1229</f>
        <v>0</v>
      </c>
      <c r="U1229" s="34"/>
      <c r="V1229" s="34"/>
      <c r="W1229" s="34"/>
      <c r="X1229" s="34"/>
      <c r="Y1229" s="34"/>
      <c r="Z1229" s="34"/>
      <c r="AA1229" s="34"/>
      <c r="AB1229" s="34"/>
      <c r="AC1229" s="34"/>
      <c r="AD1229" s="34"/>
      <c r="AE1229" s="34"/>
      <c r="AR1229" s="202" t="s">
        <v>865</v>
      </c>
      <c r="AT1229" s="202" t="s">
        <v>167</v>
      </c>
      <c r="AU1229" s="202" t="s">
        <v>84</v>
      </c>
      <c r="AY1229" s="17" t="s">
        <v>164</v>
      </c>
      <c r="BE1229" s="203">
        <f>IF(N1229="základní",J1229,0)</f>
        <v>0</v>
      </c>
      <c r="BF1229" s="203">
        <f>IF(N1229="snížená",J1229,0)</f>
        <v>0</v>
      </c>
      <c r="BG1229" s="203">
        <f>IF(N1229="zákl. přenesená",J1229,0)</f>
        <v>0</v>
      </c>
      <c r="BH1229" s="203">
        <f>IF(N1229="sníž. přenesená",J1229,0)</f>
        <v>0</v>
      </c>
      <c r="BI1229" s="203">
        <f>IF(N1229="nulová",J1229,0)</f>
        <v>0</v>
      </c>
      <c r="BJ1229" s="17" t="s">
        <v>84</v>
      </c>
      <c r="BK1229" s="203">
        <f>ROUND(I1229*H1229,2)</f>
        <v>0</v>
      </c>
      <c r="BL1229" s="17" t="s">
        <v>865</v>
      </c>
      <c r="BM1229" s="202" t="s">
        <v>1734</v>
      </c>
    </row>
    <row r="1230" spans="1:65" s="2" customFormat="1" ht="11.25">
      <c r="A1230" s="34"/>
      <c r="B1230" s="35"/>
      <c r="C1230" s="36"/>
      <c r="D1230" s="204" t="s">
        <v>174</v>
      </c>
      <c r="E1230" s="36"/>
      <c r="F1230" s="205" t="s">
        <v>1733</v>
      </c>
      <c r="G1230" s="36"/>
      <c r="H1230" s="36"/>
      <c r="I1230" s="206"/>
      <c r="J1230" s="36"/>
      <c r="K1230" s="36"/>
      <c r="L1230" s="39"/>
      <c r="M1230" s="207"/>
      <c r="N1230" s="208"/>
      <c r="O1230" s="71"/>
      <c r="P1230" s="71"/>
      <c r="Q1230" s="71"/>
      <c r="R1230" s="71"/>
      <c r="S1230" s="71"/>
      <c r="T1230" s="72"/>
      <c r="U1230" s="34"/>
      <c r="V1230" s="34"/>
      <c r="W1230" s="34"/>
      <c r="X1230" s="34"/>
      <c r="Y1230" s="34"/>
      <c r="Z1230" s="34"/>
      <c r="AA1230" s="34"/>
      <c r="AB1230" s="34"/>
      <c r="AC1230" s="34"/>
      <c r="AD1230" s="34"/>
      <c r="AE1230" s="34"/>
      <c r="AT1230" s="17" t="s">
        <v>174</v>
      </c>
      <c r="AU1230" s="17" t="s">
        <v>84</v>
      </c>
    </row>
    <row r="1231" spans="1:65" s="13" customFormat="1" ht="11.25">
      <c r="B1231" s="209"/>
      <c r="C1231" s="210"/>
      <c r="D1231" s="204" t="s">
        <v>176</v>
      </c>
      <c r="E1231" s="211" t="s">
        <v>1</v>
      </c>
      <c r="F1231" s="212" t="s">
        <v>1680</v>
      </c>
      <c r="G1231" s="210"/>
      <c r="H1231" s="213">
        <v>1</v>
      </c>
      <c r="I1231" s="214"/>
      <c r="J1231" s="210"/>
      <c r="K1231" s="210"/>
      <c r="L1231" s="215"/>
      <c r="M1231" s="216"/>
      <c r="N1231" s="217"/>
      <c r="O1231" s="217"/>
      <c r="P1231" s="217"/>
      <c r="Q1231" s="217"/>
      <c r="R1231" s="217"/>
      <c r="S1231" s="217"/>
      <c r="T1231" s="218"/>
      <c r="AT1231" s="219" t="s">
        <v>176</v>
      </c>
      <c r="AU1231" s="219" t="s">
        <v>84</v>
      </c>
      <c r="AV1231" s="13" t="s">
        <v>84</v>
      </c>
      <c r="AW1231" s="13" t="s">
        <v>32</v>
      </c>
      <c r="AX1231" s="13" t="s">
        <v>76</v>
      </c>
      <c r="AY1231" s="219" t="s">
        <v>164</v>
      </c>
    </row>
    <row r="1232" spans="1:65" s="13" customFormat="1" ht="11.25">
      <c r="B1232" s="209"/>
      <c r="C1232" s="210"/>
      <c r="D1232" s="204" t="s">
        <v>176</v>
      </c>
      <c r="E1232" s="211" t="s">
        <v>1</v>
      </c>
      <c r="F1232" s="212" t="s">
        <v>1681</v>
      </c>
      <c r="G1232" s="210"/>
      <c r="H1232" s="213">
        <v>2</v>
      </c>
      <c r="I1232" s="214"/>
      <c r="J1232" s="210"/>
      <c r="K1232" s="210"/>
      <c r="L1232" s="215"/>
      <c r="M1232" s="216"/>
      <c r="N1232" s="217"/>
      <c r="O1232" s="217"/>
      <c r="P1232" s="217"/>
      <c r="Q1232" s="217"/>
      <c r="R1232" s="217"/>
      <c r="S1232" s="217"/>
      <c r="T1232" s="218"/>
      <c r="AT1232" s="219" t="s">
        <v>176</v>
      </c>
      <c r="AU1232" s="219" t="s">
        <v>84</v>
      </c>
      <c r="AV1232" s="13" t="s">
        <v>84</v>
      </c>
      <c r="AW1232" s="13" t="s">
        <v>32</v>
      </c>
      <c r="AX1232" s="13" t="s">
        <v>76</v>
      </c>
      <c r="AY1232" s="219" t="s">
        <v>164</v>
      </c>
    </row>
    <row r="1233" spans="1:65" s="13" customFormat="1" ht="11.25">
      <c r="B1233" s="209"/>
      <c r="C1233" s="210"/>
      <c r="D1233" s="204" t="s">
        <v>176</v>
      </c>
      <c r="E1233" s="211" t="s">
        <v>1</v>
      </c>
      <c r="F1233" s="212" t="s">
        <v>1735</v>
      </c>
      <c r="G1233" s="210"/>
      <c r="H1233" s="213">
        <v>1</v>
      </c>
      <c r="I1233" s="214"/>
      <c r="J1233" s="210"/>
      <c r="K1233" s="210"/>
      <c r="L1233" s="215"/>
      <c r="M1233" s="216"/>
      <c r="N1233" s="217"/>
      <c r="O1233" s="217"/>
      <c r="P1233" s="217"/>
      <c r="Q1233" s="217"/>
      <c r="R1233" s="217"/>
      <c r="S1233" s="217"/>
      <c r="T1233" s="218"/>
      <c r="AT1233" s="219" t="s">
        <v>176</v>
      </c>
      <c r="AU1233" s="219" t="s">
        <v>84</v>
      </c>
      <c r="AV1233" s="13" t="s">
        <v>84</v>
      </c>
      <c r="AW1233" s="13" t="s">
        <v>32</v>
      </c>
      <c r="AX1233" s="13" t="s">
        <v>76</v>
      </c>
      <c r="AY1233" s="219" t="s">
        <v>164</v>
      </c>
    </row>
    <row r="1234" spans="1:65" s="14" customFormat="1" ht="11.25">
      <c r="B1234" s="220"/>
      <c r="C1234" s="221"/>
      <c r="D1234" s="204" t="s">
        <v>176</v>
      </c>
      <c r="E1234" s="222" t="s">
        <v>1</v>
      </c>
      <c r="F1234" s="223" t="s">
        <v>185</v>
      </c>
      <c r="G1234" s="221"/>
      <c r="H1234" s="224">
        <v>4</v>
      </c>
      <c r="I1234" s="225"/>
      <c r="J1234" s="221"/>
      <c r="K1234" s="221"/>
      <c r="L1234" s="226"/>
      <c r="M1234" s="227"/>
      <c r="N1234" s="228"/>
      <c r="O1234" s="228"/>
      <c r="P1234" s="228"/>
      <c r="Q1234" s="228"/>
      <c r="R1234" s="228"/>
      <c r="S1234" s="228"/>
      <c r="T1234" s="229"/>
      <c r="AT1234" s="230" t="s">
        <v>176</v>
      </c>
      <c r="AU1234" s="230" t="s">
        <v>84</v>
      </c>
      <c r="AV1234" s="14" t="s">
        <v>172</v>
      </c>
      <c r="AW1234" s="14" t="s">
        <v>32</v>
      </c>
      <c r="AX1234" s="14" t="s">
        <v>82</v>
      </c>
      <c r="AY1234" s="230" t="s">
        <v>164</v>
      </c>
    </row>
    <row r="1235" spans="1:65" s="2" customFormat="1" ht="14.45" customHeight="1">
      <c r="A1235" s="34"/>
      <c r="B1235" s="35"/>
      <c r="C1235" s="191" t="s">
        <v>1736</v>
      </c>
      <c r="D1235" s="191" t="s">
        <v>167</v>
      </c>
      <c r="E1235" s="192" t="s">
        <v>1737</v>
      </c>
      <c r="F1235" s="193" t="s">
        <v>1738</v>
      </c>
      <c r="G1235" s="194" t="s">
        <v>1673</v>
      </c>
      <c r="H1235" s="195">
        <v>1</v>
      </c>
      <c r="I1235" s="196"/>
      <c r="J1235" s="197">
        <f>ROUND(I1235*H1235,2)</f>
        <v>0</v>
      </c>
      <c r="K1235" s="193" t="s">
        <v>1</v>
      </c>
      <c r="L1235" s="39"/>
      <c r="M1235" s="198" t="s">
        <v>1</v>
      </c>
      <c r="N1235" s="199" t="s">
        <v>42</v>
      </c>
      <c r="O1235" s="71"/>
      <c r="P1235" s="200">
        <f>O1235*H1235</f>
        <v>0</v>
      </c>
      <c r="Q1235" s="200">
        <v>0</v>
      </c>
      <c r="R1235" s="200">
        <f>Q1235*H1235</f>
        <v>0</v>
      </c>
      <c r="S1235" s="200">
        <v>0</v>
      </c>
      <c r="T1235" s="201">
        <f>S1235*H1235</f>
        <v>0</v>
      </c>
      <c r="U1235" s="34"/>
      <c r="V1235" s="34"/>
      <c r="W1235" s="34"/>
      <c r="X1235" s="34"/>
      <c r="Y1235" s="34"/>
      <c r="Z1235" s="34"/>
      <c r="AA1235" s="34"/>
      <c r="AB1235" s="34"/>
      <c r="AC1235" s="34"/>
      <c r="AD1235" s="34"/>
      <c r="AE1235" s="34"/>
      <c r="AR1235" s="202" t="s">
        <v>865</v>
      </c>
      <c r="AT1235" s="202" t="s">
        <v>167</v>
      </c>
      <c r="AU1235" s="202" t="s">
        <v>84</v>
      </c>
      <c r="AY1235" s="17" t="s">
        <v>164</v>
      </c>
      <c r="BE1235" s="203">
        <f>IF(N1235="základní",J1235,0)</f>
        <v>0</v>
      </c>
      <c r="BF1235" s="203">
        <f>IF(N1235="snížená",J1235,0)</f>
        <v>0</v>
      </c>
      <c r="BG1235" s="203">
        <f>IF(N1235="zákl. přenesená",J1235,0)</f>
        <v>0</v>
      </c>
      <c r="BH1235" s="203">
        <f>IF(N1235="sníž. přenesená",J1235,0)</f>
        <v>0</v>
      </c>
      <c r="BI1235" s="203">
        <f>IF(N1235="nulová",J1235,0)</f>
        <v>0</v>
      </c>
      <c r="BJ1235" s="17" t="s">
        <v>84</v>
      </c>
      <c r="BK1235" s="203">
        <f>ROUND(I1235*H1235,2)</f>
        <v>0</v>
      </c>
      <c r="BL1235" s="17" t="s">
        <v>865</v>
      </c>
      <c r="BM1235" s="202" t="s">
        <v>1739</v>
      </c>
    </row>
    <row r="1236" spans="1:65" s="2" customFormat="1" ht="11.25">
      <c r="A1236" s="34"/>
      <c r="B1236" s="35"/>
      <c r="C1236" s="36"/>
      <c r="D1236" s="204" t="s">
        <v>174</v>
      </c>
      <c r="E1236" s="36"/>
      <c r="F1236" s="205" t="s">
        <v>1738</v>
      </c>
      <c r="G1236" s="36"/>
      <c r="H1236" s="36"/>
      <c r="I1236" s="206"/>
      <c r="J1236" s="36"/>
      <c r="K1236" s="36"/>
      <c r="L1236" s="39"/>
      <c r="M1236" s="207"/>
      <c r="N1236" s="208"/>
      <c r="O1236" s="71"/>
      <c r="P1236" s="71"/>
      <c r="Q1236" s="71"/>
      <c r="R1236" s="71"/>
      <c r="S1236" s="71"/>
      <c r="T1236" s="72"/>
      <c r="U1236" s="34"/>
      <c r="V1236" s="34"/>
      <c r="W1236" s="34"/>
      <c r="X1236" s="34"/>
      <c r="Y1236" s="34"/>
      <c r="Z1236" s="34"/>
      <c r="AA1236" s="34"/>
      <c r="AB1236" s="34"/>
      <c r="AC1236" s="34"/>
      <c r="AD1236" s="34"/>
      <c r="AE1236" s="34"/>
      <c r="AT1236" s="17" t="s">
        <v>174</v>
      </c>
      <c r="AU1236" s="17" t="s">
        <v>84</v>
      </c>
    </row>
    <row r="1237" spans="1:65" s="13" customFormat="1" ht="11.25">
      <c r="B1237" s="209"/>
      <c r="C1237" s="210"/>
      <c r="D1237" s="204" t="s">
        <v>176</v>
      </c>
      <c r="E1237" s="211" t="s">
        <v>1</v>
      </c>
      <c r="F1237" s="212" t="s">
        <v>1675</v>
      </c>
      <c r="G1237" s="210"/>
      <c r="H1237" s="213">
        <v>1</v>
      </c>
      <c r="I1237" s="214"/>
      <c r="J1237" s="210"/>
      <c r="K1237" s="210"/>
      <c r="L1237" s="215"/>
      <c r="M1237" s="216"/>
      <c r="N1237" s="217"/>
      <c r="O1237" s="217"/>
      <c r="P1237" s="217"/>
      <c r="Q1237" s="217"/>
      <c r="R1237" s="217"/>
      <c r="S1237" s="217"/>
      <c r="T1237" s="218"/>
      <c r="AT1237" s="219" t="s">
        <v>176</v>
      </c>
      <c r="AU1237" s="219" t="s">
        <v>84</v>
      </c>
      <c r="AV1237" s="13" t="s">
        <v>84</v>
      </c>
      <c r="AW1237" s="13" t="s">
        <v>32</v>
      </c>
      <c r="AX1237" s="13" t="s">
        <v>82</v>
      </c>
      <c r="AY1237" s="219" t="s">
        <v>164</v>
      </c>
    </row>
    <row r="1238" spans="1:65" s="2" customFormat="1" ht="14.45" customHeight="1">
      <c r="A1238" s="34"/>
      <c r="B1238" s="35"/>
      <c r="C1238" s="191" t="s">
        <v>1740</v>
      </c>
      <c r="D1238" s="191" t="s">
        <v>167</v>
      </c>
      <c r="E1238" s="192" t="s">
        <v>1741</v>
      </c>
      <c r="F1238" s="193" t="s">
        <v>1742</v>
      </c>
      <c r="G1238" s="194" t="s">
        <v>1673</v>
      </c>
      <c r="H1238" s="195">
        <v>4</v>
      </c>
      <c r="I1238" s="196"/>
      <c r="J1238" s="197">
        <f>ROUND(I1238*H1238,2)</f>
        <v>0</v>
      </c>
      <c r="K1238" s="193" t="s">
        <v>1</v>
      </c>
      <c r="L1238" s="39"/>
      <c r="M1238" s="198" t="s">
        <v>1</v>
      </c>
      <c r="N1238" s="199" t="s">
        <v>42</v>
      </c>
      <c r="O1238" s="71"/>
      <c r="P1238" s="200">
        <f>O1238*H1238</f>
        <v>0</v>
      </c>
      <c r="Q1238" s="200">
        <v>0</v>
      </c>
      <c r="R1238" s="200">
        <f>Q1238*H1238</f>
        <v>0</v>
      </c>
      <c r="S1238" s="200">
        <v>0</v>
      </c>
      <c r="T1238" s="201">
        <f>S1238*H1238</f>
        <v>0</v>
      </c>
      <c r="U1238" s="34"/>
      <c r="V1238" s="34"/>
      <c r="W1238" s="34"/>
      <c r="X1238" s="34"/>
      <c r="Y1238" s="34"/>
      <c r="Z1238" s="34"/>
      <c r="AA1238" s="34"/>
      <c r="AB1238" s="34"/>
      <c r="AC1238" s="34"/>
      <c r="AD1238" s="34"/>
      <c r="AE1238" s="34"/>
      <c r="AR1238" s="202" t="s">
        <v>865</v>
      </c>
      <c r="AT1238" s="202" t="s">
        <v>167</v>
      </c>
      <c r="AU1238" s="202" t="s">
        <v>84</v>
      </c>
      <c r="AY1238" s="17" t="s">
        <v>164</v>
      </c>
      <c r="BE1238" s="203">
        <f>IF(N1238="základní",J1238,0)</f>
        <v>0</v>
      </c>
      <c r="BF1238" s="203">
        <f>IF(N1238="snížená",J1238,0)</f>
        <v>0</v>
      </c>
      <c r="BG1238" s="203">
        <f>IF(N1238="zákl. přenesená",J1238,0)</f>
        <v>0</v>
      </c>
      <c r="BH1238" s="203">
        <f>IF(N1238="sníž. přenesená",J1238,0)</f>
        <v>0</v>
      </c>
      <c r="BI1238" s="203">
        <f>IF(N1238="nulová",J1238,0)</f>
        <v>0</v>
      </c>
      <c r="BJ1238" s="17" t="s">
        <v>84</v>
      </c>
      <c r="BK1238" s="203">
        <f>ROUND(I1238*H1238,2)</f>
        <v>0</v>
      </c>
      <c r="BL1238" s="17" t="s">
        <v>865</v>
      </c>
      <c r="BM1238" s="202" t="s">
        <v>1743</v>
      </c>
    </row>
    <row r="1239" spans="1:65" s="2" customFormat="1" ht="11.25">
      <c r="A1239" s="34"/>
      <c r="B1239" s="35"/>
      <c r="C1239" s="36"/>
      <c r="D1239" s="204" t="s">
        <v>174</v>
      </c>
      <c r="E1239" s="36"/>
      <c r="F1239" s="205" t="s">
        <v>1742</v>
      </c>
      <c r="G1239" s="36"/>
      <c r="H1239" s="36"/>
      <c r="I1239" s="206"/>
      <c r="J1239" s="36"/>
      <c r="K1239" s="36"/>
      <c r="L1239" s="39"/>
      <c r="M1239" s="207"/>
      <c r="N1239" s="208"/>
      <c r="O1239" s="71"/>
      <c r="P1239" s="71"/>
      <c r="Q1239" s="71"/>
      <c r="R1239" s="71"/>
      <c r="S1239" s="71"/>
      <c r="T1239" s="72"/>
      <c r="U1239" s="34"/>
      <c r="V1239" s="34"/>
      <c r="W1239" s="34"/>
      <c r="X1239" s="34"/>
      <c r="Y1239" s="34"/>
      <c r="Z1239" s="34"/>
      <c r="AA1239" s="34"/>
      <c r="AB1239" s="34"/>
      <c r="AC1239" s="34"/>
      <c r="AD1239" s="34"/>
      <c r="AE1239" s="34"/>
      <c r="AT1239" s="17" t="s">
        <v>174</v>
      </c>
      <c r="AU1239" s="17" t="s">
        <v>84</v>
      </c>
    </row>
    <row r="1240" spans="1:65" s="13" customFormat="1" ht="11.25">
      <c r="B1240" s="209"/>
      <c r="C1240" s="210"/>
      <c r="D1240" s="204" t="s">
        <v>176</v>
      </c>
      <c r="E1240" s="211" t="s">
        <v>1</v>
      </c>
      <c r="F1240" s="212" t="s">
        <v>1724</v>
      </c>
      <c r="G1240" s="210"/>
      <c r="H1240" s="213">
        <v>4</v>
      </c>
      <c r="I1240" s="214"/>
      <c r="J1240" s="210"/>
      <c r="K1240" s="210"/>
      <c r="L1240" s="215"/>
      <c r="M1240" s="216"/>
      <c r="N1240" s="217"/>
      <c r="O1240" s="217"/>
      <c r="P1240" s="217"/>
      <c r="Q1240" s="217"/>
      <c r="R1240" s="217"/>
      <c r="S1240" s="217"/>
      <c r="T1240" s="218"/>
      <c r="AT1240" s="219" t="s">
        <v>176</v>
      </c>
      <c r="AU1240" s="219" t="s">
        <v>84</v>
      </c>
      <c r="AV1240" s="13" t="s">
        <v>84</v>
      </c>
      <c r="AW1240" s="13" t="s">
        <v>32</v>
      </c>
      <c r="AX1240" s="13" t="s">
        <v>82</v>
      </c>
      <c r="AY1240" s="219" t="s">
        <v>164</v>
      </c>
    </row>
    <row r="1241" spans="1:65" s="2" customFormat="1" ht="14.45" customHeight="1">
      <c r="A1241" s="34"/>
      <c r="B1241" s="35"/>
      <c r="C1241" s="191" t="s">
        <v>1744</v>
      </c>
      <c r="D1241" s="191" t="s">
        <v>167</v>
      </c>
      <c r="E1241" s="192" t="s">
        <v>1745</v>
      </c>
      <c r="F1241" s="193" t="s">
        <v>1746</v>
      </c>
      <c r="G1241" s="194" t="s">
        <v>1673</v>
      </c>
      <c r="H1241" s="195">
        <v>6</v>
      </c>
      <c r="I1241" s="196"/>
      <c r="J1241" s="197">
        <f>ROUND(I1241*H1241,2)</f>
        <v>0</v>
      </c>
      <c r="K1241" s="193" t="s">
        <v>1</v>
      </c>
      <c r="L1241" s="39"/>
      <c r="M1241" s="198" t="s">
        <v>1</v>
      </c>
      <c r="N1241" s="199" t="s">
        <v>42</v>
      </c>
      <c r="O1241" s="71"/>
      <c r="P1241" s="200">
        <f>O1241*H1241</f>
        <v>0</v>
      </c>
      <c r="Q1241" s="200">
        <v>0</v>
      </c>
      <c r="R1241" s="200">
        <f>Q1241*H1241</f>
        <v>0</v>
      </c>
      <c r="S1241" s="200">
        <v>0</v>
      </c>
      <c r="T1241" s="201">
        <f>S1241*H1241</f>
        <v>0</v>
      </c>
      <c r="U1241" s="34"/>
      <c r="V1241" s="34"/>
      <c r="W1241" s="34"/>
      <c r="X1241" s="34"/>
      <c r="Y1241" s="34"/>
      <c r="Z1241" s="34"/>
      <c r="AA1241" s="34"/>
      <c r="AB1241" s="34"/>
      <c r="AC1241" s="34"/>
      <c r="AD1241" s="34"/>
      <c r="AE1241" s="34"/>
      <c r="AR1241" s="202" t="s">
        <v>865</v>
      </c>
      <c r="AT1241" s="202" t="s">
        <v>167</v>
      </c>
      <c r="AU1241" s="202" t="s">
        <v>84</v>
      </c>
      <c r="AY1241" s="17" t="s">
        <v>164</v>
      </c>
      <c r="BE1241" s="203">
        <f>IF(N1241="základní",J1241,0)</f>
        <v>0</v>
      </c>
      <c r="BF1241" s="203">
        <f>IF(N1241="snížená",J1241,0)</f>
        <v>0</v>
      </c>
      <c r="BG1241" s="203">
        <f>IF(N1241="zákl. přenesená",J1241,0)</f>
        <v>0</v>
      </c>
      <c r="BH1241" s="203">
        <f>IF(N1241="sníž. přenesená",J1241,0)</f>
        <v>0</v>
      </c>
      <c r="BI1241" s="203">
        <f>IF(N1241="nulová",J1241,0)</f>
        <v>0</v>
      </c>
      <c r="BJ1241" s="17" t="s">
        <v>84</v>
      </c>
      <c r="BK1241" s="203">
        <f>ROUND(I1241*H1241,2)</f>
        <v>0</v>
      </c>
      <c r="BL1241" s="17" t="s">
        <v>865</v>
      </c>
      <c r="BM1241" s="202" t="s">
        <v>1747</v>
      </c>
    </row>
    <row r="1242" spans="1:65" s="2" customFormat="1" ht="11.25">
      <c r="A1242" s="34"/>
      <c r="B1242" s="35"/>
      <c r="C1242" s="36"/>
      <c r="D1242" s="204" t="s">
        <v>174</v>
      </c>
      <c r="E1242" s="36"/>
      <c r="F1242" s="205" t="s">
        <v>1746</v>
      </c>
      <c r="G1242" s="36"/>
      <c r="H1242" s="36"/>
      <c r="I1242" s="206"/>
      <c r="J1242" s="36"/>
      <c r="K1242" s="36"/>
      <c r="L1242" s="39"/>
      <c r="M1242" s="207"/>
      <c r="N1242" s="208"/>
      <c r="O1242" s="71"/>
      <c r="P1242" s="71"/>
      <c r="Q1242" s="71"/>
      <c r="R1242" s="71"/>
      <c r="S1242" s="71"/>
      <c r="T1242" s="72"/>
      <c r="U1242" s="34"/>
      <c r="V1242" s="34"/>
      <c r="W1242" s="34"/>
      <c r="X1242" s="34"/>
      <c r="Y1242" s="34"/>
      <c r="Z1242" s="34"/>
      <c r="AA1242" s="34"/>
      <c r="AB1242" s="34"/>
      <c r="AC1242" s="34"/>
      <c r="AD1242" s="34"/>
      <c r="AE1242" s="34"/>
      <c r="AT1242" s="17" t="s">
        <v>174</v>
      </c>
      <c r="AU1242" s="17" t="s">
        <v>84</v>
      </c>
    </row>
    <row r="1243" spans="1:65" s="13" customFormat="1" ht="11.25">
      <c r="B1243" s="209"/>
      <c r="C1243" s="210"/>
      <c r="D1243" s="204" t="s">
        <v>176</v>
      </c>
      <c r="E1243" s="211" t="s">
        <v>1</v>
      </c>
      <c r="F1243" s="212" t="s">
        <v>1748</v>
      </c>
      <c r="G1243" s="210"/>
      <c r="H1243" s="213">
        <v>2</v>
      </c>
      <c r="I1243" s="214"/>
      <c r="J1243" s="210"/>
      <c r="K1243" s="210"/>
      <c r="L1243" s="215"/>
      <c r="M1243" s="216"/>
      <c r="N1243" s="217"/>
      <c r="O1243" s="217"/>
      <c r="P1243" s="217"/>
      <c r="Q1243" s="217"/>
      <c r="R1243" s="217"/>
      <c r="S1243" s="217"/>
      <c r="T1243" s="218"/>
      <c r="AT1243" s="219" t="s">
        <v>176</v>
      </c>
      <c r="AU1243" s="219" t="s">
        <v>84</v>
      </c>
      <c r="AV1243" s="13" t="s">
        <v>84</v>
      </c>
      <c r="AW1243" s="13" t="s">
        <v>32</v>
      </c>
      <c r="AX1243" s="13" t="s">
        <v>76</v>
      </c>
      <c r="AY1243" s="219" t="s">
        <v>164</v>
      </c>
    </row>
    <row r="1244" spans="1:65" s="13" customFormat="1" ht="11.25">
      <c r="B1244" s="209"/>
      <c r="C1244" s="210"/>
      <c r="D1244" s="204" t="s">
        <v>176</v>
      </c>
      <c r="E1244" s="211" t="s">
        <v>1</v>
      </c>
      <c r="F1244" s="212" t="s">
        <v>1749</v>
      </c>
      <c r="G1244" s="210"/>
      <c r="H1244" s="213">
        <v>4</v>
      </c>
      <c r="I1244" s="214"/>
      <c r="J1244" s="210"/>
      <c r="K1244" s="210"/>
      <c r="L1244" s="215"/>
      <c r="M1244" s="216"/>
      <c r="N1244" s="217"/>
      <c r="O1244" s="217"/>
      <c r="P1244" s="217"/>
      <c r="Q1244" s="217"/>
      <c r="R1244" s="217"/>
      <c r="S1244" s="217"/>
      <c r="T1244" s="218"/>
      <c r="AT1244" s="219" t="s">
        <v>176</v>
      </c>
      <c r="AU1244" s="219" t="s">
        <v>84</v>
      </c>
      <c r="AV1244" s="13" t="s">
        <v>84</v>
      </c>
      <c r="AW1244" s="13" t="s">
        <v>32</v>
      </c>
      <c r="AX1244" s="13" t="s">
        <v>76</v>
      </c>
      <c r="AY1244" s="219" t="s">
        <v>164</v>
      </c>
    </row>
    <row r="1245" spans="1:65" s="14" customFormat="1" ht="11.25">
      <c r="B1245" s="220"/>
      <c r="C1245" s="221"/>
      <c r="D1245" s="204" t="s">
        <v>176</v>
      </c>
      <c r="E1245" s="222" t="s">
        <v>1</v>
      </c>
      <c r="F1245" s="223" t="s">
        <v>185</v>
      </c>
      <c r="G1245" s="221"/>
      <c r="H1245" s="224">
        <v>6</v>
      </c>
      <c r="I1245" s="225"/>
      <c r="J1245" s="221"/>
      <c r="K1245" s="221"/>
      <c r="L1245" s="226"/>
      <c r="M1245" s="227"/>
      <c r="N1245" s="228"/>
      <c r="O1245" s="228"/>
      <c r="P1245" s="228"/>
      <c r="Q1245" s="228"/>
      <c r="R1245" s="228"/>
      <c r="S1245" s="228"/>
      <c r="T1245" s="229"/>
      <c r="AT1245" s="230" t="s">
        <v>176</v>
      </c>
      <c r="AU1245" s="230" t="s">
        <v>84</v>
      </c>
      <c r="AV1245" s="14" t="s">
        <v>172</v>
      </c>
      <c r="AW1245" s="14" t="s">
        <v>32</v>
      </c>
      <c r="AX1245" s="14" t="s">
        <v>82</v>
      </c>
      <c r="AY1245" s="230" t="s">
        <v>164</v>
      </c>
    </row>
    <row r="1246" spans="1:65" s="2" customFormat="1" ht="14.45" customHeight="1">
      <c r="A1246" s="34"/>
      <c r="B1246" s="35"/>
      <c r="C1246" s="191" t="s">
        <v>1750</v>
      </c>
      <c r="D1246" s="191" t="s">
        <v>167</v>
      </c>
      <c r="E1246" s="192" t="s">
        <v>1751</v>
      </c>
      <c r="F1246" s="193" t="s">
        <v>1752</v>
      </c>
      <c r="G1246" s="194" t="s">
        <v>1673</v>
      </c>
      <c r="H1246" s="195">
        <v>7</v>
      </c>
      <c r="I1246" s="196"/>
      <c r="J1246" s="197">
        <f>ROUND(I1246*H1246,2)</f>
        <v>0</v>
      </c>
      <c r="K1246" s="193" t="s">
        <v>1</v>
      </c>
      <c r="L1246" s="39"/>
      <c r="M1246" s="198" t="s">
        <v>1</v>
      </c>
      <c r="N1246" s="199" t="s">
        <v>42</v>
      </c>
      <c r="O1246" s="71"/>
      <c r="P1246" s="200">
        <f>O1246*H1246</f>
        <v>0</v>
      </c>
      <c r="Q1246" s="200">
        <v>0</v>
      </c>
      <c r="R1246" s="200">
        <f>Q1246*H1246</f>
        <v>0</v>
      </c>
      <c r="S1246" s="200">
        <v>0</v>
      </c>
      <c r="T1246" s="201">
        <f>S1246*H1246</f>
        <v>0</v>
      </c>
      <c r="U1246" s="34"/>
      <c r="V1246" s="34"/>
      <c r="W1246" s="34"/>
      <c r="X1246" s="34"/>
      <c r="Y1246" s="34"/>
      <c r="Z1246" s="34"/>
      <c r="AA1246" s="34"/>
      <c r="AB1246" s="34"/>
      <c r="AC1246" s="34"/>
      <c r="AD1246" s="34"/>
      <c r="AE1246" s="34"/>
      <c r="AR1246" s="202" t="s">
        <v>865</v>
      </c>
      <c r="AT1246" s="202" t="s">
        <v>167</v>
      </c>
      <c r="AU1246" s="202" t="s">
        <v>84</v>
      </c>
      <c r="AY1246" s="17" t="s">
        <v>164</v>
      </c>
      <c r="BE1246" s="203">
        <f>IF(N1246="základní",J1246,0)</f>
        <v>0</v>
      </c>
      <c r="BF1246" s="203">
        <f>IF(N1246="snížená",J1246,0)</f>
        <v>0</v>
      </c>
      <c r="BG1246" s="203">
        <f>IF(N1246="zákl. přenesená",J1246,0)</f>
        <v>0</v>
      </c>
      <c r="BH1246" s="203">
        <f>IF(N1246="sníž. přenesená",J1246,0)</f>
        <v>0</v>
      </c>
      <c r="BI1246" s="203">
        <f>IF(N1246="nulová",J1246,0)</f>
        <v>0</v>
      </c>
      <c r="BJ1246" s="17" t="s">
        <v>84</v>
      </c>
      <c r="BK1246" s="203">
        <f>ROUND(I1246*H1246,2)</f>
        <v>0</v>
      </c>
      <c r="BL1246" s="17" t="s">
        <v>865</v>
      </c>
      <c r="BM1246" s="202" t="s">
        <v>1753</v>
      </c>
    </row>
    <row r="1247" spans="1:65" s="2" customFormat="1" ht="11.25">
      <c r="A1247" s="34"/>
      <c r="B1247" s="35"/>
      <c r="C1247" s="36"/>
      <c r="D1247" s="204" t="s">
        <v>174</v>
      </c>
      <c r="E1247" s="36"/>
      <c r="F1247" s="205" t="s">
        <v>1752</v>
      </c>
      <c r="G1247" s="36"/>
      <c r="H1247" s="36"/>
      <c r="I1247" s="206"/>
      <c r="J1247" s="36"/>
      <c r="K1247" s="36"/>
      <c r="L1247" s="39"/>
      <c r="M1247" s="207"/>
      <c r="N1247" s="208"/>
      <c r="O1247" s="71"/>
      <c r="P1247" s="71"/>
      <c r="Q1247" s="71"/>
      <c r="R1247" s="71"/>
      <c r="S1247" s="71"/>
      <c r="T1247" s="72"/>
      <c r="U1247" s="34"/>
      <c r="V1247" s="34"/>
      <c r="W1247" s="34"/>
      <c r="X1247" s="34"/>
      <c r="Y1247" s="34"/>
      <c r="Z1247" s="34"/>
      <c r="AA1247" s="34"/>
      <c r="AB1247" s="34"/>
      <c r="AC1247" s="34"/>
      <c r="AD1247" s="34"/>
      <c r="AE1247" s="34"/>
      <c r="AT1247" s="17" t="s">
        <v>174</v>
      </c>
      <c r="AU1247" s="17" t="s">
        <v>84</v>
      </c>
    </row>
    <row r="1248" spans="1:65" s="13" customFormat="1" ht="11.25">
      <c r="B1248" s="209"/>
      <c r="C1248" s="210"/>
      <c r="D1248" s="204" t="s">
        <v>176</v>
      </c>
      <c r="E1248" s="211" t="s">
        <v>1</v>
      </c>
      <c r="F1248" s="212" t="s">
        <v>1748</v>
      </c>
      <c r="G1248" s="210"/>
      <c r="H1248" s="213">
        <v>2</v>
      </c>
      <c r="I1248" s="214"/>
      <c r="J1248" s="210"/>
      <c r="K1248" s="210"/>
      <c r="L1248" s="215"/>
      <c r="M1248" s="216"/>
      <c r="N1248" s="217"/>
      <c r="O1248" s="217"/>
      <c r="P1248" s="217"/>
      <c r="Q1248" s="217"/>
      <c r="R1248" s="217"/>
      <c r="S1248" s="217"/>
      <c r="T1248" s="218"/>
      <c r="AT1248" s="219" t="s">
        <v>176</v>
      </c>
      <c r="AU1248" s="219" t="s">
        <v>84</v>
      </c>
      <c r="AV1248" s="13" t="s">
        <v>84</v>
      </c>
      <c r="AW1248" s="13" t="s">
        <v>32</v>
      </c>
      <c r="AX1248" s="13" t="s">
        <v>76</v>
      </c>
      <c r="AY1248" s="219" t="s">
        <v>164</v>
      </c>
    </row>
    <row r="1249" spans="1:65" s="13" customFormat="1" ht="11.25">
      <c r="B1249" s="209"/>
      <c r="C1249" s="210"/>
      <c r="D1249" s="204" t="s">
        <v>176</v>
      </c>
      <c r="E1249" s="211" t="s">
        <v>1</v>
      </c>
      <c r="F1249" s="212" t="s">
        <v>1749</v>
      </c>
      <c r="G1249" s="210"/>
      <c r="H1249" s="213">
        <v>4</v>
      </c>
      <c r="I1249" s="214"/>
      <c r="J1249" s="210"/>
      <c r="K1249" s="210"/>
      <c r="L1249" s="215"/>
      <c r="M1249" s="216"/>
      <c r="N1249" s="217"/>
      <c r="O1249" s="217"/>
      <c r="P1249" s="217"/>
      <c r="Q1249" s="217"/>
      <c r="R1249" s="217"/>
      <c r="S1249" s="217"/>
      <c r="T1249" s="218"/>
      <c r="AT1249" s="219" t="s">
        <v>176</v>
      </c>
      <c r="AU1249" s="219" t="s">
        <v>84</v>
      </c>
      <c r="AV1249" s="13" t="s">
        <v>84</v>
      </c>
      <c r="AW1249" s="13" t="s">
        <v>32</v>
      </c>
      <c r="AX1249" s="13" t="s">
        <v>76</v>
      </c>
      <c r="AY1249" s="219" t="s">
        <v>164</v>
      </c>
    </row>
    <row r="1250" spans="1:65" s="13" customFormat="1" ht="11.25">
      <c r="B1250" s="209"/>
      <c r="C1250" s="210"/>
      <c r="D1250" s="204" t="s">
        <v>176</v>
      </c>
      <c r="E1250" s="211" t="s">
        <v>1</v>
      </c>
      <c r="F1250" s="212" t="s">
        <v>1675</v>
      </c>
      <c r="G1250" s="210"/>
      <c r="H1250" s="213">
        <v>1</v>
      </c>
      <c r="I1250" s="214"/>
      <c r="J1250" s="210"/>
      <c r="K1250" s="210"/>
      <c r="L1250" s="215"/>
      <c r="M1250" s="216"/>
      <c r="N1250" s="217"/>
      <c r="O1250" s="217"/>
      <c r="P1250" s="217"/>
      <c r="Q1250" s="217"/>
      <c r="R1250" s="217"/>
      <c r="S1250" s="217"/>
      <c r="T1250" s="218"/>
      <c r="AT1250" s="219" t="s">
        <v>176</v>
      </c>
      <c r="AU1250" s="219" t="s">
        <v>84</v>
      </c>
      <c r="AV1250" s="13" t="s">
        <v>84</v>
      </c>
      <c r="AW1250" s="13" t="s">
        <v>32</v>
      </c>
      <c r="AX1250" s="13" t="s">
        <v>76</v>
      </c>
      <c r="AY1250" s="219" t="s">
        <v>164</v>
      </c>
    </row>
    <row r="1251" spans="1:65" s="14" customFormat="1" ht="11.25">
      <c r="B1251" s="220"/>
      <c r="C1251" s="221"/>
      <c r="D1251" s="204" t="s">
        <v>176</v>
      </c>
      <c r="E1251" s="222" t="s">
        <v>1</v>
      </c>
      <c r="F1251" s="223" t="s">
        <v>185</v>
      </c>
      <c r="G1251" s="221"/>
      <c r="H1251" s="224">
        <v>7</v>
      </c>
      <c r="I1251" s="225"/>
      <c r="J1251" s="221"/>
      <c r="K1251" s="221"/>
      <c r="L1251" s="226"/>
      <c r="M1251" s="227"/>
      <c r="N1251" s="228"/>
      <c r="O1251" s="228"/>
      <c r="P1251" s="228"/>
      <c r="Q1251" s="228"/>
      <c r="R1251" s="228"/>
      <c r="S1251" s="228"/>
      <c r="T1251" s="229"/>
      <c r="AT1251" s="230" t="s">
        <v>176</v>
      </c>
      <c r="AU1251" s="230" t="s">
        <v>84</v>
      </c>
      <c r="AV1251" s="14" t="s">
        <v>172</v>
      </c>
      <c r="AW1251" s="14" t="s">
        <v>32</v>
      </c>
      <c r="AX1251" s="14" t="s">
        <v>82</v>
      </c>
      <c r="AY1251" s="230" t="s">
        <v>164</v>
      </c>
    </row>
    <row r="1252" spans="1:65" s="2" customFormat="1" ht="14.45" customHeight="1">
      <c r="A1252" s="34"/>
      <c r="B1252" s="35"/>
      <c r="C1252" s="191" t="s">
        <v>1754</v>
      </c>
      <c r="D1252" s="191" t="s">
        <v>167</v>
      </c>
      <c r="E1252" s="192" t="s">
        <v>1755</v>
      </c>
      <c r="F1252" s="193" t="s">
        <v>1756</v>
      </c>
      <c r="G1252" s="194" t="s">
        <v>1673</v>
      </c>
      <c r="H1252" s="195">
        <v>1</v>
      </c>
      <c r="I1252" s="196"/>
      <c r="J1252" s="197">
        <f>ROUND(I1252*H1252,2)</f>
        <v>0</v>
      </c>
      <c r="K1252" s="193" t="s">
        <v>1</v>
      </c>
      <c r="L1252" s="39"/>
      <c r="M1252" s="198" t="s">
        <v>1</v>
      </c>
      <c r="N1252" s="199" t="s">
        <v>42</v>
      </c>
      <c r="O1252" s="71"/>
      <c r="P1252" s="200">
        <f>O1252*H1252</f>
        <v>0</v>
      </c>
      <c r="Q1252" s="200">
        <v>0</v>
      </c>
      <c r="R1252" s="200">
        <f>Q1252*H1252</f>
        <v>0</v>
      </c>
      <c r="S1252" s="200">
        <v>0</v>
      </c>
      <c r="T1252" s="201">
        <f>S1252*H1252</f>
        <v>0</v>
      </c>
      <c r="U1252" s="34"/>
      <c r="V1252" s="34"/>
      <c r="W1252" s="34"/>
      <c r="X1252" s="34"/>
      <c r="Y1252" s="34"/>
      <c r="Z1252" s="34"/>
      <c r="AA1252" s="34"/>
      <c r="AB1252" s="34"/>
      <c r="AC1252" s="34"/>
      <c r="AD1252" s="34"/>
      <c r="AE1252" s="34"/>
      <c r="AR1252" s="202" t="s">
        <v>865</v>
      </c>
      <c r="AT1252" s="202" t="s">
        <v>167</v>
      </c>
      <c r="AU1252" s="202" t="s">
        <v>84</v>
      </c>
      <c r="AY1252" s="17" t="s">
        <v>164</v>
      </c>
      <c r="BE1252" s="203">
        <f>IF(N1252="základní",J1252,0)</f>
        <v>0</v>
      </c>
      <c r="BF1252" s="203">
        <f>IF(N1252="snížená",J1252,0)</f>
        <v>0</v>
      </c>
      <c r="BG1252" s="203">
        <f>IF(N1252="zákl. přenesená",J1252,0)</f>
        <v>0</v>
      </c>
      <c r="BH1252" s="203">
        <f>IF(N1252="sníž. přenesená",J1252,0)</f>
        <v>0</v>
      </c>
      <c r="BI1252" s="203">
        <f>IF(N1252="nulová",J1252,0)</f>
        <v>0</v>
      </c>
      <c r="BJ1252" s="17" t="s">
        <v>84</v>
      </c>
      <c r="BK1252" s="203">
        <f>ROUND(I1252*H1252,2)</f>
        <v>0</v>
      </c>
      <c r="BL1252" s="17" t="s">
        <v>865</v>
      </c>
      <c r="BM1252" s="202" t="s">
        <v>1757</v>
      </c>
    </row>
    <row r="1253" spans="1:65" s="2" customFormat="1" ht="11.25">
      <c r="A1253" s="34"/>
      <c r="B1253" s="35"/>
      <c r="C1253" s="36"/>
      <c r="D1253" s="204" t="s">
        <v>174</v>
      </c>
      <c r="E1253" s="36"/>
      <c r="F1253" s="205" t="s">
        <v>1756</v>
      </c>
      <c r="G1253" s="36"/>
      <c r="H1253" s="36"/>
      <c r="I1253" s="206"/>
      <c r="J1253" s="36"/>
      <c r="K1253" s="36"/>
      <c r="L1253" s="39"/>
      <c r="M1253" s="207"/>
      <c r="N1253" s="208"/>
      <c r="O1253" s="71"/>
      <c r="P1253" s="71"/>
      <c r="Q1253" s="71"/>
      <c r="R1253" s="71"/>
      <c r="S1253" s="71"/>
      <c r="T1253" s="72"/>
      <c r="U1253" s="34"/>
      <c r="V1253" s="34"/>
      <c r="W1253" s="34"/>
      <c r="X1253" s="34"/>
      <c r="Y1253" s="34"/>
      <c r="Z1253" s="34"/>
      <c r="AA1253" s="34"/>
      <c r="AB1253" s="34"/>
      <c r="AC1253" s="34"/>
      <c r="AD1253" s="34"/>
      <c r="AE1253" s="34"/>
      <c r="AT1253" s="17" t="s">
        <v>174</v>
      </c>
      <c r="AU1253" s="17" t="s">
        <v>84</v>
      </c>
    </row>
    <row r="1254" spans="1:65" s="13" customFormat="1" ht="11.25">
      <c r="B1254" s="209"/>
      <c r="C1254" s="210"/>
      <c r="D1254" s="204" t="s">
        <v>176</v>
      </c>
      <c r="E1254" s="211" t="s">
        <v>1</v>
      </c>
      <c r="F1254" s="212" t="s">
        <v>1675</v>
      </c>
      <c r="G1254" s="210"/>
      <c r="H1254" s="213">
        <v>1</v>
      </c>
      <c r="I1254" s="214"/>
      <c r="J1254" s="210"/>
      <c r="K1254" s="210"/>
      <c r="L1254" s="215"/>
      <c r="M1254" s="216"/>
      <c r="N1254" s="217"/>
      <c r="O1254" s="217"/>
      <c r="P1254" s="217"/>
      <c r="Q1254" s="217"/>
      <c r="R1254" s="217"/>
      <c r="S1254" s="217"/>
      <c r="T1254" s="218"/>
      <c r="AT1254" s="219" t="s">
        <v>176</v>
      </c>
      <c r="AU1254" s="219" t="s">
        <v>84</v>
      </c>
      <c r="AV1254" s="13" t="s">
        <v>84</v>
      </c>
      <c r="AW1254" s="13" t="s">
        <v>32</v>
      </c>
      <c r="AX1254" s="13" t="s">
        <v>82</v>
      </c>
      <c r="AY1254" s="219" t="s">
        <v>164</v>
      </c>
    </row>
    <row r="1255" spans="1:65" s="2" customFormat="1" ht="14.45" customHeight="1">
      <c r="A1255" s="34"/>
      <c r="B1255" s="35"/>
      <c r="C1255" s="191" t="s">
        <v>1758</v>
      </c>
      <c r="D1255" s="191" t="s">
        <v>167</v>
      </c>
      <c r="E1255" s="192" t="s">
        <v>1759</v>
      </c>
      <c r="F1255" s="193" t="s">
        <v>1760</v>
      </c>
      <c r="G1255" s="194" t="s">
        <v>1673</v>
      </c>
      <c r="H1255" s="195">
        <v>3</v>
      </c>
      <c r="I1255" s="196"/>
      <c r="J1255" s="197">
        <f>ROUND(I1255*H1255,2)</f>
        <v>0</v>
      </c>
      <c r="K1255" s="193" t="s">
        <v>1</v>
      </c>
      <c r="L1255" s="39"/>
      <c r="M1255" s="198" t="s">
        <v>1</v>
      </c>
      <c r="N1255" s="199" t="s">
        <v>42</v>
      </c>
      <c r="O1255" s="71"/>
      <c r="P1255" s="200">
        <f>O1255*H1255</f>
        <v>0</v>
      </c>
      <c r="Q1255" s="200">
        <v>0</v>
      </c>
      <c r="R1255" s="200">
        <f>Q1255*H1255</f>
        <v>0</v>
      </c>
      <c r="S1255" s="200">
        <v>0</v>
      </c>
      <c r="T1255" s="201">
        <f>S1255*H1255</f>
        <v>0</v>
      </c>
      <c r="U1255" s="34"/>
      <c r="V1255" s="34"/>
      <c r="W1255" s="34"/>
      <c r="X1255" s="34"/>
      <c r="Y1255" s="34"/>
      <c r="Z1255" s="34"/>
      <c r="AA1255" s="34"/>
      <c r="AB1255" s="34"/>
      <c r="AC1255" s="34"/>
      <c r="AD1255" s="34"/>
      <c r="AE1255" s="34"/>
      <c r="AR1255" s="202" t="s">
        <v>865</v>
      </c>
      <c r="AT1255" s="202" t="s">
        <v>167</v>
      </c>
      <c r="AU1255" s="202" t="s">
        <v>84</v>
      </c>
      <c r="AY1255" s="17" t="s">
        <v>164</v>
      </c>
      <c r="BE1255" s="203">
        <f>IF(N1255="základní",J1255,0)</f>
        <v>0</v>
      </c>
      <c r="BF1255" s="203">
        <f>IF(N1255="snížená",J1255,0)</f>
        <v>0</v>
      </c>
      <c r="BG1255" s="203">
        <f>IF(N1255="zákl. přenesená",J1255,0)</f>
        <v>0</v>
      </c>
      <c r="BH1255" s="203">
        <f>IF(N1255="sníž. přenesená",J1255,0)</f>
        <v>0</v>
      </c>
      <c r="BI1255" s="203">
        <f>IF(N1255="nulová",J1255,0)</f>
        <v>0</v>
      </c>
      <c r="BJ1255" s="17" t="s">
        <v>84</v>
      </c>
      <c r="BK1255" s="203">
        <f>ROUND(I1255*H1255,2)</f>
        <v>0</v>
      </c>
      <c r="BL1255" s="17" t="s">
        <v>865</v>
      </c>
      <c r="BM1255" s="202" t="s">
        <v>1761</v>
      </c>
    </row>
    <row r="1256" spans="1:65" s="2" customFormat="1" ht="11.25">
      <c r="A1256" s="34"/>
      <c r="B1256" s="35"/>
      <c r="C1256" s="36"/>
      <c r="D1256" s="204" t="s">
        <v>174</v>
      </c>
      <c r="E1256" s="36"/>
      <c r="F1256" s="205" t="s">
        <v>1760</v>
      </c>
      <c r="G1256" s="36"/>
      <c r="H1256" s="36"/>
      <c r="I1256" s="206"/>
      <c r="J1256" s="36"/>
      <c r="K1256" s="36"/>
      <c r="L1256" s="39"/>
      <c r="M1256" s="207"/>
      <c r="N1256" s="208"/>
      <c r="O1256" s="71"/>
      <c r="P1256" s="71"/>
      <c r="Q1256" s="71"/>
      <c r="R1256" s="71"/>
      <c r="S1256" s="71"/>
      <c r="T1256" s="72"/>
      <c r="U1256" s="34"/>
      <c r="V1256" s="34"/>
      <c r="W1256" s="34"/>
      <c r="X1256" s="34"/>
      <c r="Y1256" s="34"/>
      <c r="Z1256" s="34"/>
      <c r="AA1256" s="34"/>
      <c r="AB1256" s="34"/>
      <c r="AC1256" s="34"/>
      <c r="AD1256" s="34"/>
      <c r="AE1256" s="34"/>
      <c r="AT1256" s="17" t="s">
        <v>174</v>
      </c>
      <c r="AU1256" s="17" t="s">
        <v>84</v>
      </c>
    </row>
    <row r="1257" spans="1:65" s="13" customFormat="1" ht="11.25">
      <c r="B1257" s="209"/>
      <c r="C1257" s="210"/>
      <c r="D1257" s="204" t="s">
        <v>176</v>
      </c>
      <c r="E1257" s="211" t="s">
        <v>1</v>
      </c>
      <c r="F1257" s="212" t="s">
        <v>1680</v>
      </c>
      <c r="G1257" s="210"/>
      <c r="H1257" s="213">
        <v>1</v>
      </c>
      <c r="I1257" s="214"/>
      <c r="J1257" s="210"/>
      <c r="K1257" s="210"/>
      <c r="L1257" s="215"/>
      <c r="M1257" s="216"/>
      <c r="N1257" s="217"/>
      <c r="O1257" s="217"/>
      <c r="P1257" s="217"/>
      <c r="Q1257" s="217"/>
      <c r="R1257" s="217"/>
      <c r="S1257" s="217"/>
      <c r="T1257" s="218"/>
      <c r="AT1257" s="219" t="s">
        <v>176</v>
      </c>
      <c r="AU1257" s="219" t="s">
        <v>84</v>
      </c>
      <c r="AV1257" s="13" t="s">
        <v>84</v>
      </c>
      <c r="AW1257" s="13" t="s">
        <v>32</v>
      </c>
      <c r="AX1257" s="13" t="s">
        <v>76</v>
      </c>
      <c r="AY1257" s="219" t="s">
        <v>164</v>
      </c>
    </row>
    <row r="1258" spans="1:65" s="13" customFormat="1" ht="11.25">
      <c r="B1258" s="209"/>
      <c r="C1258" s="210"/>
      <c r="D1258" s="204" t="s">
        <v>176</v>
      </c>
      <c r="E1258" s="211" t="s">
        <v>1</v>
      </c>
      <c r="F1258" s="212" t="s">
        <v>1681</v>
      </c>
      <c r="G1258" s="210"/>
      <c r="H1258" s="213">
        <v>2</v>
      </c>
      <c r="I1258" s="214"/>
      <c r="J1258" s="210"/>
      <c r="K1258" s="210"/>
      <c r="L1258" s="215"/>
      <c r="M1258" s="216"/>
      <c r="N1258" s="217"/>
      <c r="O1258" s="217"/>
      <c r="P1258" s="217"/>
      <c r="Q1258" s="217"/>
      <c r="R1258" s="217"/>
      <c r="S1258" s="217"/>
      <c r="T1258" s="218"/>
      <c r="AT1258" s="219" t="s">
        <v>176</v>
      </c>
      <c r="AU1258" s="219" t="s">
        <v>84</v>
      </c>
      <c r="AV1258" s="13" t="s">
        <v>84</v>
      </c>
      <c r="AW1258" s="13" t="s">
        <v>32</v>
      </c>
      <c r="AX1258" s="13" t="s">
        <v>76</v>
      </c>
      <c r="AY1258" s="219" t="s">
        <v>164</v>
      </c>
    </row>
    <row r="1259" spans="1:65" s="14" customFormat="1" ht="11.25">
      <c r="B1259" s="220"/>
      <c r="C1259" s="221"/>
      <c r="D1259" s="204" t="s">
        <v>176</v>
      </c>
      <c r="E1259" s="222" t="s">
        <v>1</v>
      </c>
      <c r="F1259" s="223" t="s">
        <v>185</v>
      </c>
      <c r="G1259" s="221"/>
      <c r="H1259" s="224">
        <v>3</v>
      </c>
      <c r="I1259" s="225"/>
      <c r="J1259" s="221"/>
      <c r="K1259" s="221"/>
      <c r="L1259" s="226"/>
      <c r="M1259" s="227"/>
      <c r="N1259" s="228"/>
      <c r="O1259" s="228"/>
      <c r="P1259" s="228"/>
      <c r="Q1259" s="228"/>
      <c r="R1259" s="228"/>
      <c r="S1259" s="228"/>
      <c r="T1259" s="229"/>
      <c r="AT1259" s="230" t="s">
        <v>176</v>
      </c>
      <c r="AU1259" s="230" t="s">
        <v>84</v>
      </c>
      <c r="AV1259" s="14" t="s">
        <v>172</v>
      </c>
      <c r="AW1259" s="14" t="s">
        <v>32</v>
      </c>
      <c r="AX1259" s="14" t="s">
        <v>82</v>
      </c>
      <c r="AY1259" s="230" t="s">
        <v>164</v>
      </c>
    </row>
    <row r="1260" spans="1:65" s="2" customFormat="1" ht="14.45" customHeight="1">
      <c r="A1260" s="34"/>
      <c r="B1260" s="35"/>
      <c r="C1260" s="191" t="s">
        <v>1762</v>
      </c>
      <c r="D1260" s="191" t="s">
        <v>167</v>
      </c>
      <c r="E1260" s="192" t="s">
        <v>1763</v>
      </c>
      <c r="F1260" s="193" t="s">
        <v>1764</v>
      </c>
      <c r="G1260" s="194" t="s">
        <v>1673</v>
      </c>
      <c r="H1260" s="195">
        <v>5</v>
      </c>
      <c r="I1260" s="196"/>
      <c r="J1260" s="197">
        <f>ROUND(I1260*H1260,2)</f>
        <v>0</v>
      </c>
      <c r="K1260" s="193" t="s">
        <v>1</v>
      </c>
      <c r="L1260" s="39"/>
      <c r="M1260" s="198" t="s">
        <v>1</v>
      </c>
      <c r="N1260" s="199" t="s">
        <v>42</v>
      </c>
      <c r="O1260" s="71"/>
      <c r="P1260" s="200">
        <f>O1260*H1260</f>
        <v>0</v>
      </c>
      <c r="Q1260" s="200">
        <v>0</v>
      </c>
      <c r="R1260" s="200">
        <f>Q1260*H1260</f>
        <v>0</v>
      </c>
      <c r="S1260" s="200">
        <v>0</v>
      </c>
      <c r="T1260" s="201">
        <f>S1260*H1260</f>
        <v>0</v>
      </c>
      <c r="U1260" s="34"/>
      <c r="V1260" s="34"/>
      <c r="W1260" s="34"/>
      <c r="X1260" s="34"/>
      <c r="Y1260" s="34"/>
      <c r="Z1260" s="34"/>
      <c r="AA1260" s="34"/>
      <c r="AB1260" s="34"/>
      <c r="AC1260" s="34"/>
      <c r="AD1260" s="34"/>
      <c r="AE1260" s="34"/>
      <c r="AR1260" s="202" t="s">
        <v>865</v>
      </c>
      <c r="AT1260" s="202" t="s">
        <v>167</v>
      </c>
      <c r="AU1260" s="202" t="s">
        <v>84</v>
      </c>
      <c r="AY1260" s="17" t="s">
        <v>164</v>
      </c>
      <c r="BE1260" s="203">
        <f>IF(N1260="základní",J1260,0)</f>
        <v>0</v>
      </c>
      <c r="BF1260" s="203">
        <f>IF(N1260="snížená",J1260,0)</f>
        <v>0</v>
      </c>
      <c r="BG1260" s="203">
        <f>IF(N1260="zákl. přenesená",J1260,0)</f>
        <v>0</v>
      </c>
      <c r="BH1260" s="203">
        <f>IF(N1260="sníž. přenesená",J1260,0)</f>
        <v>0</v>
      </c>
      <c r="BI1260" s="203">
        <f>IF(N1260="nulová",J1260,0)</f>
        <v>0</v>
      </c>
      <c r="BJ1260" s="17" t="s">
        <v>84</v>
      </c>
      <c r="BK1260" s="203">
        <f>ROUND(I1260*H1260,2)</f>
        <v>0</v>
      </c>
      <c r="BL1260" s="17" t="s">
        <v>865</v>
      </c>
      <c r="BM1260" s="202" t="s">
        <v>1765</v>
      </c>
    </row>
    <row r="1261" spans="1:65" s="2" customFormat="1" ht="11.25">
      <c r="A1261" s="34"/>
      <c r="B1261" s="35"/>
      <c r="C1261" s="36"/>
      <c r="D1261" s="204" t="s">
        <v>174</v>
      </c>
      <c r="E1261" s="36"/>
      <c r="F1261" s="205" t="s">
        <v>1764</v>
      </c>
      <c r="G1261" s="36"/>
      <c r="H1261" s="36"/>
      <c r="I1261" s="206"/>
      <c r="J1261" s="36"/>
      <c r="K1261" s="36"/>
      <c r="L1261" s="39"/>
      <c r="M1261" s="207"/>
      <c r="N1261" s="208"/>
      <c r="O1261" s="71"/>
      <c r="P1261" s="71"/>
      <c r="Q1261" s="71"/>
      <c r="R1261" s="71"/>
      <c r="S1261" s="71"/>
      <c r="T1261" s="72"/>
      <c r="U1261" s="34"/>
      <c r="V1261" s="34"/>
      <c r="W1261" s="34"/>
      <c r="X1261" s="34"/>
      <c r="Y1261" s="34"/>
      <c r="Z1261" s="34"/>
      <c r="AA1261" s="34"/>
      <c r="AB1261" s="34"/>
      <c r="AC1261" s="34"/>
      <c r="AD1261" s="34"/>
      <c r="AE1261" s="34"/>
      <c r="AT1261" s="17" t="s">
        <v>174</v>
      </c>
      <c r="AU1261" s="17" t="s">
        <v>84</v>
      </c>
    </row>
    <row r="1262" spans="1:65" s="13" customFormat="1" ht="11.25">
      <c r="B1262" s="209"/>
      <c r="C1262" s="210"/>
      <c r="D1262" s="204" t="s">
        <v>176</v>
      </c>
      <c r="E1262" s="211" t="s">
        <v>1</v>
      </c>
      <c r="F1262" s="212" t="s">
        <v>1680</v>
      </c>
      <c r="G1262" s="210"/>
      <c r="H1262" s="213">
        <v>1</v>
      </c>
      <c r="I1262" s="214"/>
      <c r="J1262" s="210"/>
      <c r="K1262" s="210"/>
      <c r="L1262" s="215"/>
      <c r="M1262" s="216"/>
      <c r="N1262" s="217"/>
      <c r="O1262" s="217"/>
      <c r="P1262" s="217"/>
      <c r="Q1262" s="217"/>
      <c r="R1262" s="217"/>
      <c r="S1262" s="217"/>
      <c r="T1262" s="218"/>
      <c r="AT1262" s="219" t="s">
        <v>176</v>
      </c>
      <c r="AU1262" s="219" t="s">
        <v>84</v>
      </c>
      <c r="AV1262" s="13" t="s">
        <v>84</v>
      </c>
      <c r="AW1262" s="13" t="s">
        <v>32</v>
      </c>
      <c r="AX1262" s="13" t="s">
        <v>76</v>
      </c>
      <c r="AY1262" s="219" t="s">
        <v>164</v>
      </c>
    </row>
    <row r="1263" spans="1:65" s="13" customFormat="1" ht="11.25">
      <c r="B1263" s="209"/>
      <c r="C1263" s="210"/>
      <c r="D1263" s="204" t="s">
        <v>176</v>
      </c>
      <c r="E1263" s="211" t="s">
        <v>1</v>
      </c>
      <c r="F1263" s="212" t="s">
        <v>1681</v>
      </c>
      <c r="G1263" s="210"/>
      <c r="H1263" s="213">
        <v>2</v>
      </c>
      <c r="I1263" s="214"/>
      <c r="J1263" s="210"/>
      <c r="K1263" s="210"/>
      <c r="L1263" s="215"/>
      <c r="M1263" s="216"/>
      <c r="N1263" s="217"/>
      <c r="O1263" s="217"/>
      <c r="P1263" s="217"/>
      <c r="Q1263" s="217"/>
      <c r="R1263" s="217"/>
      <c r="S1263" s="217"/>
      <c r="T1263" s="218"/>
      <c r="AT1263" s="219" t="s">
        <v>176</v>
      </c>
      <c r="AU1263" s="219" t="s">
        <v>84</v>
      </c>
      <c r="AV1263" s="13" t="s">
        <v>84</v>
      </c>
      <c r="AW1263" s="13" t="s">
        <v>32</v>
      </c>
      <c r="AX1263" s="13" t="s">
        <v>76</v>
      </c>
      <c r="AY1263" s="219" t="s">
        <v>164</v>
      </c>
    </row>
    <row r="1264" spans="1:65" s="13" customFormat="1" ht="11.25">
      <c r="B1264" s="209"/>
      <c r="C1264" s="210"/>
      <c r="D1264" s="204" t="s">
        <v>176</v>
      </c>
      <c r="E1264" s="211" t="s">
        <v>1</v>
      </c>
      <c r="F1264" s="212" t="s">
        <v>1766</v>
      </c>
      <c r="G1264" s="210"/>
      <c r="H1264" s="213">
        <v>2</v>
      </c>
      <c r="I1264" s="214"/>
      <c r="J1264" s="210"/>
      <c r="K1264" s="210"/>
      <c r="L1264" s="215"/>
      <c r="M1264" s="216"/>
      <c r="N1264" s="217"/>
      <c r="O1264" s="217"/>
      <c r="P1264" s="217"/>
      <c r="Q1264" s="217"/>
      <c r="R1264" s="217"/>
      <c r="S1264" s="217"/>
      <c r="T1264" s="218"/>
      <c r="AT1264" s="219" t="s">
        <v>176</v>
      </c>
      <c r="AU1264" s="219" t="s">
        <v>84</v>
      </c>
      <c r="AV1264" s="13" t="s">
        <v>84</v>
      </c>
      <c r="AW1264" s="13" t="s">
        <v>32</v>
      </c>
      <c r="AX1264" s="13" t="s">
        <v>76</v>
      </c>
      <c r="AY1264" s="219" t="s">
        <v>164</v>
      </c>
    </row>
    <row r="1265" spans="1:65" s="14" customFormat="1" ht="11.25">
      <c r="B1265" s="220"/>
      <c r="C1265" s="221"/>
      <c r="D1265" s="204" t="s">
        <v>176</v>
      </c>
      <c r="E1265" s="222" t="s">
        <v>1</v>
      </c>
      <c r="F1265" s="223" t="s">
        <v>185</v>
      </c>
      <c r="G1265" s="221"/>
      <c r="H1265" s="224">
        <v>5</v>
      </c>
      <c r="I1265" s="225"/>
      <c r="J1265" s="221"/>
      <c r="K1265" s="221"/>
      <c r="L1265" s="226"/>
      <c r="M1265" s="227"/>
      <c r="N1265" s="228"/>
      <c r="O1265" s="228"/>
      <c r="P1265" s="228"/>
      <c r="Q1265" s="228"/>
      <c r="R1265" s="228"/>
      <c r="S1265" s="228"/>
      <c r="T1265" s="229"/>
      <c r="AT1265" s="230" t="s">
        <v>176</v>
      </c>
      <c r="AU1265" s="230" t="s">
        <v>84</v>
      </c>
      <c r="AV1265" s="14" t="s">
        <v>172</v>
      </c>
      <c r="AW1265" s="14" t="s">
        <v>32</v>
      </c>
      <c r="AX1265" s="14" t="s">
        <v>82</v>
      </c>
      <c r="AY1265" s="230" t="s">
        <v>164</v>
      </c>
    </row>
    <row r="1266" spans="1:65" s="2" customFormat="1" ht="14.45" customHeight="1">
      <c r="A1266" s="34"/>
      <c r="B1266" s="35"/>
      <c r="C1266" s="191" t="s">
        <v>1767</v>
      </c>
      <c r="D1266" s="191" t="s">
        <v>167</v>
      </c>
      <c r="E1266" s="192" t="s">
        <v>1768</v>
      </c>
      <c r="F1266" s="193" t="s">
        <v>1769</v>
      </c>
      <c r="G1266" s="194" t="s">
        <v>1673</v>
      </c>
      <c r="H1266" s="195">
        <v>1</v>
      </c>
      <c r="I1266" s="196"/>
      <c r="J1266" s="197">
        <f>ROUND(I1266*H1266,2)</f>
        <v>0</v>
      </c>
      <c r="K1266" s="193" t="s">
        <v>1</v>
      </c>
      <c r="L1266" s="39"/>
      <c r="M1266" s="198" t="s">
        <v>1</v>
      </c>
      <c r="N1266" s="199" t="s">
        <v>42</v>
      </c>
      <c r="O1266" s="71"/>
      <c r="P1266" s="200">
        <f>O1266*H1266</f>
        <v>0</v>
      </c>
      <c r="Q1266" s="200">
        <v>0</v>
      </c>
      <c r="R1266" s="200">
        <f>Q1266*H1266</f>
        <v>0</v>
      </c>
      <c r="S1266" s="200">
        <v>0</v>
      </c>
      <c r="T1266" s="201">
        <f>S1266*H1266</f>
        <v>0</v>
      </c>
      <c r="U1266" s="34"/>
      <c r="V1266" s="34"/>
      <c r="W1266" s="34"/>
      <c r="X1266" s="34"/>
      <c r="Y1266" s="34"/>
      <c r="Z1266" s="34"/>
      <c r="AA1266" s="34"/>
      <c r="AB1266" s="34"/>
      <c r="AC1266" s="34"/>
      <c r="AD1266" s="34"/>
      <c r="AE1266" s="34"/>
      <c r="AR1266" s="202" t="s">
        <v>865</v>
      </c>
      <c r="AT1266" s="202" t="s">
        <v>167</v>
      </c>
      <c r="AU1266" s="202" t="s">
        <v>84</v>
      </c>
      <c r="AY1266" s="17" t="s">
        <v>164</v>
      </c>
      <c r="BE1266" s="203">
        <f>IF(N1266="základní",J1266,0)</f>
        <v>0</v>
      </c>
      <c r="BF1266" s="203">
        <f>IF(N1266="snížená",J1266,0)</f>
        <v>0</v>
      </c>
      <c r="BG1266" s="203">
        <f>IF(N1266="zákl. přenesená",J1266,0)</f>
        <v>0</v>
      </c>
      <c r="BH1266" s="203">
        <f>IF(N1266="sníž. přenesená",J1266,0)</f>
        <v>0</v>
      </c>
      <c r="BI1266" s="203">
        <f>IF(N1266="nulová",J1266,0)</f>
        <v>0</v>
      </c>
      <c r="BJ1266" s="17" t="s">
        <v>84</v>
      </c>
      <c r="BK1266" s="203">
        <f>ROUND(I1266*H1266,2)</f>
        <v>0</v>
      </c>
      <c r="BL1266" s="17" t="s">
        <v>865</v>
      </c>
      <c r="BM1266" s="202" t="s">
        <v>1770</v>
      </c>
    </row>
    <row r="1267" spans="1:65" s="2" customFormat="1" ht="11.25">
      <c r="A1267" s="34"/>
      <c r="B1267" s="35"/>
      <c r="C1267" s="36"/>
      <c r="D1267" s="204" t="s">
        <v>174</v>
      </c>
      <c r="E1267" s="36"/>
      <c r="F1267" s="205" t="s">
        <v>1769</v>
      </c>
      <c r="G1267" s="36"/>
      <c r="H1267" s="36"/>
      <c r="I1267" s="206"/>
      <c r="J1267" s="36"/>
      <c r="K1267" s="36"/>
      <c r="L1267" s="39"/>
      <c r="M1267" s="207"/>
      <c r="N1267" s="208"/>
      <c r="O1267" s="71"/>
      <c r="P1267" s="71"/>
      <c r="Q1267" s="71"/>
      <c r="R1267" s="71"/>
      <c r="S1267" s="71"/>
      <c r="T1267" s="72"/>
      <c r="U1267" s="34"/>
      <c r="V1267" s="34"/>
      <c r="W1267" s="34"/>
      <c r="X1267" s="34"/>
      <c r="Y1267" s="34"/>
      <c r="Z1267" s="34"/>
      <c r="AA1267" s="34"/>
      <c r="AB1267" s="34"/>
      <c r="AC1267" s="34"/>
      <c r="AD1267" s="34"/>
      <c r="AE1267" s="34"/>
      <c r="AT1267" s="17" t="s">
        <v>174</v>
      </c>
      <c r="AU1267" s="17" t="s">
        <v>84</v>
      </c>
    </row>
    <row r="1268" spans="1:65" s="13" customFormat="1" ht="11.25">
      <c r="B1268" s="209"/>
      <c r="C1268" s="210"/>
      <c r="D1268" s="204" t="s">
        <v>176</v>
      </c>
      <c r="E1268" s="211" t="s">
        <v>1</v>
      </c>
      <c r="F1268" s="212" t="s">
        <v>1675</v>
      </c>
      <c r="G1268" s="210"/>
      <c r="H1268" s="213">
        <v>1</v>
      </c>
      <c r="I1268" s="214"/>
      <c r="J1268" s="210"/>
      <c r="K1268" s="210"/>
      <c r="L1268" s="215"/>
      <c r="M1268" s="216"/>
      <c r="N1268" s="217"/>
      <c r="O1268" s="217"/>
      <c r="P1268" s="217"/>
      <c r="Q1268" s="217"/>
      <c r="R1268" s="217"/>
      <c r="S1268" s="217"/>
      <c r="T1268" s="218"/>
      <c r="AT1268" s="219" t="s">
        <v>176</v>
      </c>
      <c r="AU1268" s="219" t="s">
        <v>84</v>
      </c>
      <c r="AV1268" s="13" t="s">
        <v>84</v>
      </c>
      <c r="AW1268" s="13" t="s">
        <v>32</v>
      </c>
      <c r="AX1268" s="13" t="s">
        <v>82</v>
      </c>
      <c r="AY1268" s="219" t="s">
        <v>164</v>
      </c>
    </row>
    <row r="1269" spans="1:65" s="2" customFormat="1" ht="14.45" customHeight="1">
      <c r="A1269" s="34"/>
      <c r="B1269" s="35"/>
      <c r="C1269" s="191" t="s">
        <v>1771</v>
      </c>
      <c r="D1269" s="191" t="s">
        <v>167</v>
      </c>
      <c r="E1269" s="192" t="s">
        <v>1772</v>
      </c>
      <c r="F1269" s="193" t="s">
        <v>1773</v>
      </c>
      <c r="G1269" s="194" t="s">
        <v>1774</v>
      </c>
      <c r="H1269" s="195">
        <v>16</v>
      </c>
      <c r="I1269" s="196"/>
      <c r="J1269" s="197">
        <f>ROUND(I1269*H1269,2)</f>
        <v>0</v>
      </c>
      <c r="K1269" s="193" t="s">
        <v>1</v>
      </c>
      <c r="L1269" s="39"/>
      <c r="M1269" s="198" t="s">
        <v>1</v>
      </c>
      <c r="N1269" s="199" t="s">
        <v>42</v>
      </c>
      <c r="O1269" s="71"/>
      <c r="P1269" s="200">
        <f>O1269*H1269</f>
        <v>0</v>
      </c>
      <c r="Q1269" s="200">
        <v>0</v>
      </c>
      <c r="R1269" s="200">
        <f>Q1269*H1269</f>
        <v>0</v>
      </c>
      <c r="S1269" s="200">
        <v>0</v>
      </c>
      <c r="T1269" s="201">
        <f>S1269*H1269</f>
        <v>0</v>
      </c>
      <c r="U1269" s="34"/>
      <c r="V1269" s="34"/>
      <c r="W1269" s="34"/>
      <c r="X1269" s="34"/>
      <c r="Y1269" s="34"/>
      <c r="Z1269" s="34"/>
      <c r="AA1269" s="34"/>
      <c r="AB1269" s="34"/>
      <c r="AC1269" s="34"/>
      <c r="AD1269" s="34"/>
      <c r="AE1269" s="34"/>
      <c r="AR1269" s="202" t="s">
        <v>865</v>
      </c>
      <c r="AT1269" s="202" t="s">
        <v>167</v>
      </c>
      <c r="AU1269" s="202" t="s">
        <v>84</v>
      </c>
      <c r="AY1269" s="17" t="s">
        <v>164</v>
      </c>
      <c r="BE1269" s="203">
        <f>IF(N1269="základní",J1269,0)</f>
        <v>0</v>
      </c>
      <c r="BF1269" s="203">
        <f>IF(N1269="snížená",J1269,0)</f>
        <v>0</v>
      </c>
      <c r="BG1269" s="203">
        <f>IF(N1269="zákl. přenesená",J1269,0)</f>
        <v>0</v>
      </c>
      <c r="BH1269" s="203">
        <f>IF(N1269="sníž. přenesená",J1269,0)</f>
        <v>0</v>
      </c>
      <c r="BI1269" s="203">
        <f>IF(N1269="nulová",J1269,0)</f>
        <v>0</v>
      </c>
      <c r="BJ1269" s="17" t="s">
        <v>84</v>
      </c>
      <c r="BK1269" s="203">
        <f>ROUND(I1269*H1269,2)</f>
        <v>0</v>
      </c>
      <c r="BL1269" s="17" t="s">
        <v>865</v>
      </c>
      <c r="BM1269" s="202" t="s">
        <v>1775</v>
      </c>
    </row>
    <row r="1270" spans="1:65" s="2" customFormat="1" ht="11.25">
      <c r="A1270" s="34"/>
      <c r="B1270" s="35"/>
      <c r="C1270" s="36"/>
      <c r="D1270" s="204" t="s">
        <v>174</v>
      </c>
      <c r="E1270" s="36"/>
      <c r="F1270" s="205" t="s">
        <v>1773</v>
      </c>
      <c r="G1270" s="36"/>
      <c r="H1270" s="36"/>
      <c r="I1270" s="206"/>
      <c r="J1270" s="36"/>
      <c r="K1270" s="36"/>
      <c r="L1270" s="39"/>
      <c r="M1270" s="207"/>
      <c r="N1270" s="208"/>
      <c r="O1270" s="71"/>
      <c r="P1270" s="71"/>
      <c r="Q1270" s="71"/>
      <c r="R1270" s="71"/>
      <c r="S1270" s="71"/>
      <c r="T1270" s="72"/>
      <c r="U1270" s="34"/>
      <c r="V1270" s="34"/>
      <c r="W1270" s="34"/>
      <c r="X1270" s="34"/>
      <c r="Y1270" s="34"/>
      <c r="Z1270" s="34"/>
      <c r="AA1270" s="34"/>
      <c r="AB1270" s="34"/>
      <c r="AC1270" s="34"/>
      <c r="AD1270" s="34"/>
      <c r="AE1270" s="34"/>
      <c r="AT1270" s="17" t="s">
        <v>174</v>
      </c>
      <c r="AU1270" s="17" t="s">
        <v>84</v>
      </c>
    </row>
    <row r="1271" spans="1:65" s="13" customFormat="1" ht="11.25">
      <c r="B1271" s="209"/>
      <c r="C1271" s="210"/>
      <c r="D1271" s="204" t="s">
        <v>176</v>
      </c>
      <c r="E1271" s="211" t="s">
        <v>1</v>
      </c>
      <c r="F1271" s="212" t="s">
        <v>1776</v>
      </c>
      <c r="G1271" s="210"/>
      <c r="H1271" s="213">
        <v>16</v>
      </c>
      <c r="I1271" s="214"/>
      <c r="J1271" s="210"/>
      <c r="K1271" s="210"/>
      <c r="L1271" s="215"/>
      <c r="M1271" s="216"/>
      <c r="N1271" s="217"/>
      <c r="O1271" s="217"/>
      <c r="P1271" s="217"/>
      <c r="Q1271" s="217"/>
      <c r="R1271" s="217"/>
      <c r="S1271" s="217"/>
      <c r="T1271" s="218"/>
      <c r="AT1271" s="219" t="s">
        <v>176</v>
      </c>
      <c r="AU1271" s="219" t="s">
        <v>84</v>
      </c>
      <c r="AV1271" s="13" t="s">
        <v>84</v>
      </c>
      <c r="AW1271" s="13" t="s">
        <v>32</v>
      </c>
      <c r="AX1271" s="13" t="s">
        <v>82</v>
      </c>
      <c r="AY1271" s="219" t="s">
        <v>164</v>
      </c>
    </row>
    <row r="1272" spans="1:65" s="2" customFormat="1" ht="14.45" customHeight="1">
      <c r="A1272" s="34"/>
      <c r="B1272" s="35"/>
      <c r="C1272" s="191" t="s">
        <v>1777</v>
      </c>
      <c r="D1272" s="191" t="s">
        <v>167</v>
      </c>
      <c r="E1272" s="192" t="s">
        <v>1778</v>
      </c>
      <c r="F1272" s="193" t="s">
        <v>1779</v>
      </c>
      <c r="G1272" s="194" t="s">
        <v>1774</v>
      </c>
      <c r="H1272" s="195">
        <v>236</v>
      </c>
      <c r="I1272" s="196"/>
      <c r="J1272" s="197">
        <f>ROUND(I1272*H1272,2)</f>
        <v>0</v>
      </c>
      <c r="K1272" s="193" t="s">
        <v>1</v>
      </c>
      <c r="L1272" s="39"/>
      <c r="M1272" s="198" t="s">
        <v>1</v>
      </c>
      <c r="N1272" s="199" t="s">
        <v>42</v>
      </c>
      <c r="O1272" s="71"/>
      <c r="P1272" s="200">
        <f>O1272*H1272</f>
        <v>0</v>
      </c>
      <c r="Q1272" s="200">
        <v>0</v>
      </c>
      <c r="R1272" s="200">
        <f>Q1272*H1272</f>
        <v>0</v>
      </c>
      <c r="S1272" s="200">
        <v>0</v>
      </c>
      <c r="T1272" s="201">
        <f>S1272*H1272</f>
        <v>0</v>
      </c>
      <c r="U1272" s="34"/>
      <c r="V1272" s="34"/>
      <c r="W1272" s="34"/>
      <c r="X1272" s="34"/>
      <c r="Y1272" s="34"/>
      <c r="Z1272" s="34"/>
      <c r="AA1272" s="34"/>
      <c r="AB1272" s="34"/>
      <c r="AC1272" s="34"/>
      <c r="AD1272" s="34"/>
      <c r="AE1272" s="34"/>
      <c r="AR1272" s="202" t="s">
        <v>865</v>
      </c>
      <c r="AT1272" s="202" t="s">
        <v>167</v>
      </c>
      <c r="AU1272" s="202" t="s">
        <v>84</v>
      </c>
      <c r="AY1272" s="17" t="s">
        <v>164</v>
      </c>
      <c r="BE1272" s="203">
        <f>IF(N1272="základní",J1272,0)</f>
        <v>0</v>
      </c>
      <c r="BF1272" s="203">
        <f>IF(N1272="snížená",J1272,0)</f>
        <v>0</v>
      </c>
      <c r="BG1272" s="203">
        <f>IF(N1272="zákl. přenesená",J1272,0)</f>
        <v>0</v>
      </c>
      <c r="BH1272" s="203">
        <f>IF(N1272="sníž. přenesená",J1272,0)</f>
        <v>0</v>
      </c>
      <c r="BI1272" s="203">
        <f>IF(N1272="nulová",J1272,0)</f>
        <v>0</v>
      </c>
      <c r="BJ1272" s="17" t="s">
        <v>84</v>
      </c>
      <c r="BK1272" s="203">
        <f>ROUND(I1272*H1272,2)</f>
        <v>0</v>
      </c>
      <c r="BL1272" s="17" t="s">
        <v>865</v>
      </c>
      <c r="BM1272" s="202" t="s">
        <v>1780</v>
      </c>
    </row>
    <row r="1273" spans="1:65" s="2" customFormat="1" ht="11.25">
      <c r="A1273" s="34"/>
      <c r="B1273" s="35"/>
      <c r="C1273" s="36"/>
      <c r="D1273" s="204" t="s">
        <v>174</v>
      </c>
      <c r="E1273" s="36"/>
      <c r="F1273" s="205" t="s">
        <v>1779</v>
      </c>
      <c r="G1273" s="36"/>
      <c r="H1273" s="36"/>
      <c r="I1273" s="206"/>
      <c r="J1273" s="36"/>
      <c r="K1273" s="36"/>
      <c r="L1273" s="39"/>
      <c r="M1273" s="207"/>
      <c r="N1273" s="208"/>
      <c r="O1273" s="71"/>
      <c r="P1273" s="71"/>
      <c r="Q1273" s="71"/>
      <c r="R1273" s="71"/>
      <c r="S1273" s="71"/>
      <c r="T1273" s="72"/>
      <c r="U1273" s="34"/>
      <c r="V1273" s="34"/>
      <c r="W1273" s="34"/>
      <c r="X1273" s="34"/>
      <c r="Y1273" s="34"/>
      <c r="Z1273" s="34"/>
      <c r="AA1273" s="34"/>
      <c r="AB1273" s="34"/>
      <c r="AC1273" s="34"/>
      <c r="AD1273" s="34"/>
      <c r="AE1273" s="34"/>
      <c r="AT1273" s="17" t="s">
        <v>174</v>
      </c>
      <c r="AU1273" s="17" t="s">
        <v>84</v>
      </c>
    </row>
    <row r="1274" spans="1:65" s="13" customFormat="1" ht="11.25">
      <c r="B1274" s="209"/>
      <c r="C1274" s="210"/>
      <c r="D1274" s="204" t="s">
        <v>176</v>
      </c>
      <c r="E1274" s="211" t="s">
        <v>1</v>
      </c>
      <c r="F1274" s="212" t="s">
        <v>1781</v>
      </c>
      <c r="G1274" s="210"/>
      <c r="H1274" s="213">
        <v>236</v>
      </c>
      <c r="I1274" s="214"/>
      <c r="J1274" s="210"/>
      <c r="K1274" s="210"/>
      <c r="L1274" s="215"/>
      <c r="M1274" s="216"/>
      <c r="N1274" s="217"/>
      <c r="O1274" s="217"/>
      <c r="P1274" s="217"/>
      <c r="Q1274" s="217"/>
      <c r="R1274" s="217"/>
      <c r="S1274" s="217"/>
      <c r="T1274" s="218"/>
      <c r="AT1274" s="219" t="s">
        <v>176</v>
      </c>
      <c r="AU1274" s="219" t="s">
        <v>84</v>
      </c>
      <c r="AV1274" s="13" t="s">
        <v>84</v>
      </c>
      <c r="AW1274" s="13" t="s">
        <v>32</v>
      </c>
      <c r="AX1274" s="13" t="s">
        <v>82</v>
      </c>
      <c r="AY1274" s="219" t="s">
        <v>164</v>
      </c>
    </row>
    <row r="1275" spans="1:65" s="2" customFormat="1" ht="14.45" customHeight="1">
      <c r="A1275" s="34"/>
      <c r="B1275" s="35"/>
      <c r="C1275" s="191" t="s">
        <v>1782</v>
      </c>
      <c r="D1275" s="191" t="s">
        <v>167</v>
      </c>
      <c r="E1275" s="192" t="s">
        <v>1783</v>
      </c>
      <c r="F1275" s="193" t="s">
        <v>1784</v>
      </c>
      <c r="G1275" s="194" t="s">
        <v>1673</v>
      </c>
      <c r="H1275" s="195">
        <v>6</v>
      </c>
      <c r="I1275" s="196"/>
      <c r="J1275" s="197">
        <f>ROUND(I1275*H1275,2)</f>
        <v>0</v>
      </c>
      <c r="K1275" s="193" t="s">
        <v>1</v>
      </c>
      <c r="L1275" s="39"/>
      <c r="M1275" s="198" t="s">
        <v>1</v>
      </c>
      <c r="N1275" s="199" t="s">
        <v>42</v>
      </c>
      <c r="O1275" s="71"/>
      <c r="P1275" s="200">
        <f>O1275*H1275</f>
        <v>0</v>
      </c>
      <c r="Q1275" s="200">
        <v>0</v>
      </c>
      <c r="R1275" s="200">
        <f>Q1275*H1275</f>
        <v>0</v>
      </c>
      <c r="S1275" s="200">
        <v>0</v>
      </c>
      <c r="T1275" s="201">
        <f>S1275*H1275</f>
        <v>0</v>
      </c>
      <c r="U1275" s="34"/>
      <c r="V1275" s="34"/>
      <c r="W1275" s="34"/>
      <c r="X1275" s="34"/>
      <c r="Y1275" s="34"/>
      <c r="Z1275" s="34"/>
      <c r="AA1275" s="34"/>
      <c r="AB1275" s="34"/>
      <c r="AC1275" s="34"/>
      <c r="AD1275" s="34"/>
      <c r="AE1275" s="34"/>
      <c r="AR1275" s="202" t="s">
        <v>865</v>
      </c>
      <c r="AT1275" s="202" t="s">
        <v>167</v>
      </c>
      <c r="AU1275" s="202" t="s">
        <v>84</v>
      </c>
      <c r="AY1275" s="17" t="s">
        <v>164</v>
      </c>
      <c r="BE1275" s="203">
        <f>IF(N1275="základní",J1275,0)</f>
        <v>0</v>
      </c>
      <c r="BF1275" s="203">
        <f>IF(N1275="snížená",J1275,0)</f>
        <v>0</v>
      </c>
      <c r="BG1275" s="203">
        <f>IF(N1275="zákl. přenesená",J1275,0)</f>
        <v>0</v>
      </c>
      <c r="BH1275" s="203">
        <f>IF(N1275="sníž. přenesená",J1275,0)</f>
        <v>0</v>
      </c>
      <c r="BI1275" s="203">
        <f>IF(N1275="nulová",J1275,0)</f>
        <v>0</v>
      </c>
      <c r="BJ1275" s="17" t="s">
        <v>84</v>
      </c>
      <c r="BK1275" s="203">
        <f>ROUND(I1275*H1275,2)</f>
        <v>0</v>
      </c>
      <c r="BL1275" s="17" t="s">
        <v>865</v>
      </c>
      <c r="BM1275" s="202" t="s">
        <v>1785</v>
      </c>
    </row>
    <row r="1276" spans="1:65" s="2" customFormat="1" ht="11.25">
      <c r="A1276" s="34"/>
      <c r="B1276" s="35"/>
      <c r="C1276" s="36"/>
      <c r="D1276" s="204" t="s">
        <v>174</v>
      </c>
      <c r="E1276" s="36"/>
      <c r="F1276" s="205" t="s">
        <v>1784</v>
      </c>
      <c r="G1276" s="36"/>
      <c r="H1276" s="36"/>
      <c r="I1276" s="206"/>
      <c r="J1276" s="36"/>
      <c r="K1276" s="36"/>
      <c r="L1276" s="39"/>
      <c r="M1276" s="207"/>
      <c r="N1276" s="208"/>
      <c r="O1276" s="71"/>
      <c r="P1276" s="71"/>
      <c r="Q1276" s="71"/>
      <c r="R1276" s="71"/>
      <c r="S1276" s="71"/>
      <c r="T1276" s="72"/>
      <c r="U1276" s="34"/>
      <c r="V1276" s="34"/>
      <c r="W1276" s="34"/>
      <c r="X1276" s="34"/>
      <c r="Y1276" s="34"/>
      <c r="Z1276" s="34"/>
      <c r="AA1276" s="34"/>
      <c r="AB1276" s="34"/>
      <c r="AC1276" s="34"/>
      <c r="AD1276" s="34"/>
      <c r="AE1276" s="34"/>
      <c r="AT1276" s="17" t="s">
        <v>174</v>
      </c>
      <c r="AU1276" s="17" t="s">
        <v>84</v>
      </c>
    </row>
    <row r="1277" spans="1:65" s="13" customFormat="1" ht="11.25">
      <c r="B1277" s="209"/>
      <c r="C1277" s="210"/>
      <c r="D1277" s="204" t="s">
        <v>176</v>
      </c>
      <c r="E1277" s="211" t="s">
        <v>1</v>
      </c>
      <c r="F1277" s="212" t="s">
        <v>1786</v>
      </c>
      <c r="G1277" s="210"/>
      <c r="H1277" s="213">
        <v>6</v>
      </c>
      <c r="I1277" s="214"/>
      <c r="J1277" s="210"/>
      <c r="K1277" s="210"/>
      <c r="L1277" s="215"/>
      <c r="M1277" s="216"/>
      <c r="N1277" s="217"/>
      <c r="O1277" s="217"/>
      <c r="P1277" s="217"/>
      <c r="Q1277" s="217"/>
      <c r="R1277" s="217"/>
      <c r="S1277" s="217"/>
      <c r="T1277" s="218"/>
      <c r="AT1277" s="219" t="s">
        <v>176</v>
      </c>
      <c r="AU1277" s="219" t="s">
        <v>84</v>
      </c>
      <c r="AV1277" s="13" t="s">
        <v>84</v>
      </c>
      <c r="AW1277" s="13" t="s">
        <v>32</v>
      </c>
      <c r="AX1277" s="13" t="s">
        <v>82</v>
      </c>
      <c r="AY1277" s="219" t="s">
        <v>164</v>
      </c>
    </row>
    <row r="1278" spans="1:65" s="2" customFormat="1" ht="14.45" customHeight="1">
      <c r="A1278" s="34"/>
      <c r="B1278" s="35"/>
      <c r="C1278" s="191" t="s">
        <v>1787</v>
      </c>
      <c r="D1278" s="191" t="s">
        <v>167</v>
      </c>
      <c r="E1278" s="192" t="s">
        <v>1788</v>
      </c>
      <c r="F1278" s="193" t="s">
        <v>1789</v>
      </c>
      <c r="G1278" s="194" t="s">
        <v>1673</v>
      </c>
      <c r="H1278" s="195">
        <v>133</v>
      </c>
      <c r="I1278" s="196"/>
      <c r="J1278" s="197">
        <f>ROUND(I1278*H1278,2)</f>
        <v>0</v>
      </c>
      <c r="K1278" s="193" t="s">
        <v>1</v>
      </c>
      <c r="L1278" s="39"/>
      <c r="M1278" s="198" t="s">
        <v>1</v>
      </c>
      <c r="N1278" s="199" t="s">
        <v>42</v>
      </c>
      <c r="O1278" s="71"/>
      <c r="P1278" s="200">
        <f>O1278*H1278</f>
        <v>0</v>
      </c>
      <c r="Q1278" s="200">
        <v>0</v>
      </c>
      <c r="R1278" s="200">
        <f>Q1278*H1278</f>
        <v>0</v>
      </c>
      <c r="S1278" s="200">
        <v>0</v>
      </c>
      <c r="T1278" s="201">
        <f>S1278*H1278</f>
        <v>0</v>
      </c>
      <c r="U1278" s="34"/>
      <c r="V1278" s="34"/>
      <c r="W1278" s="34"/>
      <c r="X1278" s="34"/>
      <c r="Y1278" s="34"/>
      <c r="Z1278" s="34"/>
      <c r="AA1278" s="34"/>
      <c r="AB1278" s="34"/>
      <c r="AC1278" s="34"/>
      <c r="AD1278" s="34"/>
      <c r="AE1278" s="34"/>
      <c r="AR1278" s="202" t="s">
        <v>865</v>
      </c>
      <c r="AT1278" s="202" t="s">
        <v>167</v>
      </c>
      <c r="AU1278" s="202" t="s">
        <v>84</v>
      </c>
      <c r="AY1278" s="17" t="s">
        <v>164</v>
      </c>
      <c r="BE1278" s="203">
        <f>IF(N1278="základní",J1278,0)</f>
        <v>0</v>
      </c>
      <c r="BF1278" s="203">
        <f>IF(N1278="snížená",J1278,0)</f>
        <v>0</v>
      </c>
      <c r="BG1278" s="203">
        <f>IF(N1278="zákl. přenesená",J1278,0)</f>
        <v>0</v>
      </c>
      <c r="BH1278" s="203">
        <f>IF(N1278="sníž. přenesená",J1278,0)</f>
        <v>0</v>
      </c>
      <c r="BI1278" s="203">
        <f>IF(N1278="nulová",J1278,0)</f>
        <v>0</v>
      </c>
      <c r="BJ1278" s="17" t="s">
        <v>84</v>
      </c>
      <c r="BK1278" s="203">
        <f>ROUND(I1278*H1278,2)</f>
        <v>0</v>
      </c>
      <c r="BL1278" s="17" t="s">
        <v>865</v>
      </c>
      <c r="BM1278" s="202" t="s">
        <v>1790</v>
      </c>
    </row>
    <row r="1279" spans="1:65" s="2" customFormat="1" ht="11.25">
      <c r="A1279" s="34"/>
      <c r="B1279" s="35"/>
      <c r="C1279" s="36"/>
      <c r="D1279" s="204" t="s">
        <v>174</v>
      </c>
      <c r="E1279" s="36"/>
      <c r="F1279" s="205" t="s">
        <v>1789</v>
      </c>
      <c r="G1279" s="36"/>
      <c r="H1279" s="36"/>
      <c r="I1279" s="206"/>
      <c r="J1279" s="36"/>
      <c r="K1279" s="36"/>
      <c r="L1279" s="39"/>
      <c r="M1279" s="207"/>
      <c r="N1279" s="208"/>
      <c r="O1279" s="71"/>
      <c r="P1279" s="71"/>
      <c r="Q1279" s="71"/>
      <c r="R1279" s="71"/>
      <c r="S1279" s="71"/>
      <c r="T1279" s="72"/>
      <c r="U1279" s="34"/>
      <c r="V1279" s="34"/>
      <c r="W1279" s="34"/>
      <c r="X1279" s="34"/>
      <c r="Y1279" s="34"/>
      <c r="Z1279" s="34"/>
      <c r="AA1279" s="34"/>
      <c r="AB1279" s="34"/>
      <c r="AC1279" s="34"/>
      <c r="AD1279" s="34"/>
      <c r="AE1279" s="34"/>
      <c r="AT1279" s="17" t="s">
        <v>174</v>
      </c>
      <c r="AU1279" s="17" t="s">
        <v>84</v>
      </c>
    </row>
    <row r="1280" spans="1:65" s="13" customFormat="1" ht="11.25">
      <c r="B1280" s="209"/>
      <c r="C1280" s="210"/>
      <c r="D1280" s="204" t="s">
        <v>176</v>
      </c>
      <c r="E1280" s="211" t="s">
        <v>1</v>
      </c>
      <c r="F1280" s="212" t="s">
        <v>1791</v>
      </c>
      <c r="G1280" s="210"/>
      <c r="H1280" s="213">
        <v>133</v>
      </c>
      <c r="I1280" s="214"/>
      <c r="J1280" s="210"/>
      <c r="K1280" s="210"/>
      <c r="L1280" s="215"/>
      <c r="M1280" s="216"/>
      <c r="N1280" s="217"/>
      <c r="O1280" s="217"/>
      <c r="P1280" s="217"/>
      <c r="Q1280" s="217"/>
      <c r="R1280" s="217"/>
      <c r="S1280" s="217"/>
      <c r="T1280" s="218"/>
      <c r="AT1280" s="219" t="s">
        <v>176</v>
      </c>
      <c r="AU1280" s="219" t="s">
        <v>84</v>
      </c>
      <c r="AV1280" s="13" t="s">
        <v>84</v>
      </c>
      <c r="AW1280" s="13" t="s">
        <v>32</v>
      </c>
      <c r="AX1280" s="13" t="s">
        <v>82</v>
      </c>
      <c r="AY1280" s="219" t="s">
        <v>164</v>
      </c>
    </row>
    <row r="1281" spans="1:65" s="2" customFormat="1" ht="14.45" customHeight="1">
      <c r="A1281" s="34"/>
      <c r="B1281" s="35"/>
      <c r="C1281" s="191" t="s">
        <v>1792</v>
      </c>
      <c r="D1281" s="191" t="s">
        <v>167</v>
      </c>
      <c r="E1281" s="192" t="s">
        <v>1793</v>
      </c>
      <c r="F1281" s="193" t="s">
        <v>1794</v>
      </c>
      <c r="G1281" s="194" t="s">
        <v>1673</v>
      </c>
      <c r="H1281" s="195">
        <v>36</v>
      </c>
      <c r="I1281" s="196"/>
      <c r="J1281" s="197">
        <f>ROUND(I1281*H1281,2)</f>
        <v>0</v>
      </c>
      <c r="K1281" s="193" t="s">
        <v>1</v>
      </c>
      <c r="L1281" s="39"/>
      <c r="M1281" s="198" t="s">
        <v>1</v>
      </c>
      <c r="N1281" s="199" t="s">
        <v>42</v>
      </c>
      <c r="O1281" s="71"/>
      <c r="P1281" s="200">
        <f>O1281*H1281</f>
        <v>0</v>
      </c>
      <c r="Q1281" s="200">
        <v>0</v>
      </c>
      <c r="R1281" s="200">
        <f>Q1281*H1281</f>
        <v>0</v>
      </c>
      <c r="S1281" s="200">
        <v>0</v>
      </c>
      <c r="T1281" s="201">
        <f>S1281*H1281</f>
        <v>0</v>
      </c>
      <c r="U1281" s="34"/>
      <c r="V1281" s="34"/>
      <c r="W1281" s="34"/>
      <c r="X1281" s="34"/>
      <c r="Y1281" s="34"/>
      <c r="Z1281" s="34"/>
      <c r="AA1281" s="34"/>
      <c r="AB1281" s="34"/>
      <c r="AC1281" s="34"/>
      <c r="AD1281" s="34"/>
      <c r="AE1281" s="34"/>
      <c r="AR1281" s="202" t="s">
        <v>865</v>
      </c>
      <c r="AT1281" s="202" t="s">
        <v>167</v>
      </c>
      <c r="AU1281" s="202" t="s">
        <v>84</v>
      </c>
      <c r="AY1281" s="17" t="s">
        <v>164</v>
      </c>
      <c r="BE1281" s="203">
        <f>IF(N1281="základní",J1281,0)</f>
        <v>0</v>
      </c>
      <c r="BF1281" s="203">
        <f>IF(N1281="snížená",J1281,0)</f>
        <v>0</v>
      </c>
      <c r="BG1281" s="203">
        <f>IF(N1281="zákl. přenesená",J1281,0)</f>
        <v>0</v>
      </c>
      <c r="BH1281" s="203">
        <f>IF(N1281="sníž. přenesená",J1281,0)</f>
        <v>0</v>
      </c>
      <c r="BI1281" s="203">
        <f>IF(N1281="nulová",J1281,0)</f>
        <v>0</v>
      </c>
      <c r="BJ1281" s="17" t="s">
        <v>84</v>
      </c>
      <c r="BK1281" s="203">
        <f>ROUND(I1281*H1281,2)</f>
        <v>0</v>
      </c>
      <c r="BL1281" s="17" t="s">
        <v>865</v>
      </c>
      <c r="BM1281" s="202" t="s">
        <v>1795</v>
      </c>
    </row>
    <row r="1282" spans="1:65" s="2" customFormat="1" ht="11.25">
      <c r="A1282" s="34"/>
      <c r="B1282" s="35"/>
      <c r="C1282" s="36"/>
      <c r="D1282" s="204" t="s">
        <v>174</v>
      </c>
      <c r="E1282" s="36"/>
      <c r="F1282" s="205" t="s">
        <v>1794</v>
      </c>
      <c r="G1282" s="36"/>
      <c r="H1282" s="36"/>
      <c r="I1282" s="206"/>
      <c r="J1282" s="36"/>
      <c r="K1282" s="36"/>
      <c r="L1282" s="39"/>
      <c r="M1282" s="207"/>
      <c r="N1282" s="208"/>
      <c r="O1282" s="71"/>
      <c r="P1282" s="71"/>
      <c r="Q1282" s="71"/>
      <c r="R1282" s="71"/>
      <c r="S1282" s="71"/>
      <c r="T1282" s="72"/>
      <c r="U1282" s="34"/>
      <c r="V1282" s="34"/>
      <c r="W1282" s="34"/>
      <c r="X1282" s="34"/>
      <c r="Y1282" s="34"/>
      <c r="Z1282" s="34"/>
      <c r="AA1282" s="34"/>
      <c r="AB1282" s="34"/>
      <c r="AC1282" s="34"/>
      <c r="AD1282" s="34"/>
      <c r="AE1282" s="34"/>
      <c r="AT1282" s="17" t="s">
        <v>174</v>
      </c>
      <c r="AU1282" s="17" t="s">
        <v>84</v>
      </c>
    </row>
    <row r="1283" spans="1:65" s="13" customFormat="1" ht="11.25">
      <c r="B1283" s="209"/>
      <c r="C1283" s="210"/>
      <c r="D1283" s="204" t="s">
        <v>176</v>
      </c>
      <c r="E1283" s="211" t="s">
        <v>1</v>
      </c>
      <c r="F1283" s="212" t="s">
        <v>1796</v>
      </c>
      <c r="G1283" s="210"/>
      <c r="H1283" s="213">
        <v>36</v>
      </c>
      <c r="I1283" s="214"/>
      <c r="J1283" s="210"/>
      <c r="K1283" s="210"/>
      <c r="L1283" s="215"/>
      <c r="M1283" s="216"/>
      <c r="N1283" s="217"/>
      <c r="O1283" s="217"/>
      <c r="P1283" s="217"/>
      <c r="Q1283" s="217"/>
      <c r="R1283" s="217"/>
      <c r="S1283" s="217"/>
      <c r="T1283" s="218"/>
      <c r="AT1283" s="219" t="s">
        <v>176</v>
      </c>
      <c r="AU1283" s="219" t="s">
        <v>84</v>
      </c>
      <c r="AV1283" s="13" t="s">
        <v>84</v>
      </c>
      <c r="AW1283" s="13" t="s">
        <v>32</v>
      </c>
      <c r="AX1283" s="13" t="s">
        <v>82</v>
      </c>
      <c r="AY1283" s="219" t="s">
        <v>164</v>
      </c>
    </row>
    <row r="1284" spans="1:65" s="2" customFormat="1" ht="14.45" customHeight="1">
      <c r="A1284" s="34"/>
      <c r="B1284" s="35"/>
      <c r="C1284" s="191" t="s">
        <v>1797</v>
      </c>
      <c r="D1284" s="191" t="s">
        <v>167</v>
      </c>
      <c r="E1284" s="192" t="s">
        <v>1798</v>
      </c>
      <c r="F1284" s="193" t="s">
        <v>1799</v>
      </c>
      <c r="G1284" s="194" t="s">
        <v>244</v>
      </c>
      <c r="H1284" s="195">
        <v>45</v>
      </c>
      <c r="I1284" s="196"/>
      <c r="J1284" s="197">
        <f>ROUND(I1284*H1284,2)</f>
        <v>0</v>
      </c>
      <c r="K1284" s="193" t="s">
        <v>1</v>
      </c>
      <c r="L1284" s="39"/>
      <c r="M1284" s="198" t="s">
        <v>1</v>
      </c>
      <c r="N1284" s="199" t="s">
        <v>42</v>
      </c>
      <c r="O1284" s="71"/>
      <c r="P1284" s="200">
        <f>O1284*H1284</f>
        <v>0</v>
      </c>
      <c r="Q1284" s="200">
        <v>0</v>
      </c>
      <c r="R1284" s="200">
        <f>Q1284*H1284</f>
        <v>0</v>
      </c>
      <c r="S1284" s="200">
        <v>0</v>
      </c>
      <c r="T1284" s="201">
        <f>S1284*H1284</f>
        <v>0</v>
      </c>
      <c r="U1284" s="34"/>
      <c r="V1284" s="34"/>
      <c r="W1284" s="34"/>
      <c r="X1284" s="34"/>
      <c r="Y1284" s="34"/>
      <c r="Z1284" s="34"/>
      <c r="AA1284" s="34"/>
      <c r="AB1284" s="34"/>
      <c r="AC1284" s="34"/>
      <c r="AD1284" s="34"/>
      <c r="AE1284" s="34"/>
      <c r="AR1284" s="202" t="s">
        <v>865</v>
      </c>
      <c r="AT1284" s="202" t="s">
        <v>167</v>
      </c>
      <c r="AU1284" s="202" t="s">
        <v>84</v>
      </c>
      <c r="AY1284" s="17" t="s">
        <v>164</v>
      </c>
      <c r="BE1284" s="203">
        <f>IF(N1284="základní",J1284,0)</f>
        <v>0</v>
      </c>
      <c r="BF1284" s="203">
        <f>IF(N1284="snížená",J1284,0)</f>
        <v>0</v>
      </c>
      <c r="BG1284" s="203">
        <f>IF(N1284="zákl. přenesená",J1284,0)</f>
        <v>0</v>
      </c>
      <c r="BH1284" s="203">
        <f>IF(N1284="sníž. přenesená",J1284,0)</f>
        <v>0</v>
      </c>
      <c r="BI1284" s="203">
        <f>IF(N1284="nulová",J1284,0)</f>
        <v>0</v>
      </c>
      <c r="BJ1284" s="17" t="s">
        <v>84</v>
      </c>
      <c r="BK1284" s="203">
        <f>ROUND(I1284*H1284,2)</f>
        <v>0</v>
      </c>
      <c r="BL1284" s="17" t="s">
        <v>865</v>
      </c>
      <c r="BM1284" s="202" t="s">
        <v>1800</v>
      </c>
    </row>
    <row r="1285" spans="1:65" s="2" customFormat="1" ht="11.25">
      <c r="A1285" s="34"/>
      <c r="B1285" s="35"/>
      <c r="C1285" s="36"/>
      <c r="D1285" s="204" t="s">
        <v>174</v>
      </c>
      <c r="E1285" s="36"/>
      <c r="F1285" s="205" t="s">
        <v>1799</v>
      </c>
      <c r="G1285" s="36"/>
      <c r="H1285" s="36"/>
      <c r="I1285" s="206"/>
      <c r="J1285" s="36"/>
      <c r="K1285" s="36"/>
      <c r="L1285" s="39"/>
      <c r="M1285" s="207"/>
      <c r="N1285" s="208"/>
      <c r="O1285" s="71"/>
      <c r="P1285" s="71"/>
      <c r="Q1285" s="71"/>
      <c r="R1285" s="71"/>
      <c r="S1285" s="71"/>
      <c r="T1285" s="72"/>
      <c r="U1285" s="34"/>
      <c r="V1285" s="34"/>
      <c r="W1285" s="34"/>
      <c r="X1285" s="34"/>
      <c r="Y1285" s="34"/>
      <c r="Z1285" s="34"/>
      <c r="AA1285" s="34"/>
      <c r="AB1285" s="34"/>
      <c r="AC1285" s="34"/>
      <c r="AD1285" s="34"/>
      <c r="AE1285" s="34"/>
      <c r="AT1285" s="17" t="s">
        <v>174</v>
      </c>
      <c r="AU1285" s="17" t="s">
        <v>84</v>
      </c>
    </row>
    <row r="1286" spans="1:65" s="13" customFormat="1" ht="11.25">
      <c r="B1286" s="209"/>
      <c r="C1286" s="210"/>
      <c r="D1286" s="204" t="s">
        <v>176</v>
      </c>
      <c r="E1286" s="211" t="s">
        <v>1</v>
      </c>
      <c r="F1286" s="212" t="s">
        <v>1801</v>
      </c>
      <c r="G1286" s="210"/>
      <c r="H1286" s="213">
        <v>45</v>
      </c>
      <c r="I1286" s="214"/>
      <c r="J1286" s="210"/>
      <c r="K1286" s="210"/>
      <c r="L1286" s="215"/>
      <c r="M1286" s="216"/>
      <c r="N1286" s="217"/>
      <c r="O1286" s="217"/>
      <c r="P1286" s="217"/>
      <c r="Q1286" s="217"/>
      <c r="R1286" s="217"/>
      <c r="S1286" s="217"/>
      <c r="T1286" s="218"/>
      <c r="AT1286" s="219" t="s">
        <v>176</v>
      </c>
      <c r="AU1286" s="219" t="s">
        <v>84</v>
      </c>
      <c r="AV1286" s="13" t="s">
        <v>84</v>
      </c>
      <c r="AW1286" s="13" t="s">
        <v>32</v>
      </c>
      <c r="AX1286" s="13" t="s">
        <v>82</v>
      </c>
      <c r="AY1286" s="219" t="s">
        <v>164</v>
      </c>
    </row>
    <row r="1287" spans="1:65" s="2" customFormat="1" ht="14.45" customHeight="1">
      <c r="A1287" s="34"/>
      <c r="B1287" s="35"/>
      <c r="C1287" s="191" t="s">
        <v>1802</v>
      </c>
      <c r="D1287" s="191" t="s">
        <v>167</v>
      </c>
      <c r="E1287" s="192" t="s">
        <v>1803</v>
      </c>
      <c r="F1287" s="193" t="s">
        <v>1804</v>
      </c>
      <c r="G1287" s="194" t="s">
        <v>244</v>
      </c>
      <c r="H1287" s="195">
        <v>121</v>
      </c>
      <c r="I1287" s="196"/>
      <c r="J1287" s="197">
        <f>ROUND(I1287*H1287,2)</f>
        <v>0</v>
      </c>
      <c r="K1287" s="193" t="s">
        <v>1</v>
      </c>
      <c r="L1287" s="39"/>
      <c r="M1287" s="198" t="s">
        <v>1</v>
      </c>
      <c r="N1287" s="199" t="s">
        <v>42</v>
      </c>
      <c r="O1287" s="71"/>
      <c r="P1287" s="200">
        <f>O1287*H1287</f>
        <v>0</v>
      </c>
      <c r="Q1287" s="200">
        <v>0</v>
      </c>
      <c r="R1287" s="200">
        <f>Q1287*H1287</f>
        <v>0</v>
      </c>
      <c r="S1287" s="200">
        <v>0</v>
      </c>
      <c r="T1287" s="201">
        <f>S1287*H1287</f>
        <v>0</v>
      </c>
      <c r="U1287" s="34"/>
      <c r="V1287" s="34"/>
      <c r="W1287" s="34"/>
      <c r="X1287" s="34"/>
      <c r="Y1287" s="34"/>
      <c r="Z1287" s="34"/>
      <c r="AA1287" s="34"/>
      <c r="AB1287" s="34"/>
      <c r="AC1287" s="34"/>
      <c r="AD1287" s="34"/>
      <c r="AE1287" s="34"/>
      <c r="AR1287" s="202" t="s">
        <v>865</v>
      </c>
      <c r="AT1287" s="202" t="s">
        <v>167</v>
      </c>
      <c r="AU1287" s="202" t="s">
        <v>84</v>
      </c>
      <c r="AY1287" s="17" t="s">
        <v>164</v>
      </c>
      <c r="BE1287" s="203">
        <f>IF(N1287="základní",J1287,0)</f>
        <v>0</v>
      </c>
      <c r="BF1287" s="203">
        <f>IF(N1287="snížená",J1287,0)</f>
        <v>0</v>
      </c>
      <c r="BG1287" s="203">
        <f>IF(N1287="zákl. přenesená",J1287,0)</f>
        <v>0</v>
      </c>
      <c r="BH1287" s="203">
        <f>IF(N1287="sníž. přenesená",J1287,0)</f>
        <v>0</v>
      </c>
      <c r="BI1287" s="203">
        <f>IF(N1287="nulová",J1287,0)</f>
        <v>0</v>
      </c>
      <c r="BJ1287" s="17" t="s">
        <v>84</v>
      </c>
      <c r="BK1287" s="203">
        <f>ROUND(I1287*H1287,2)</f>
        <v>0</v>
      </c>
      <c r="BL1287" s="17" t="s">
        <v>865</v>
      </c>
      <c r="BM1287" s="202" t="s">
        <v>1805</v>
      </c>
    </row>
    <row r="1288" spans="1:65" s="2" customFormat="1" ht="11.25">
      <c r="A1288" s="34"/>
      <c r="B1288" s="35"/>
      <c r="C1288" s="36"/>
      <c r="D1288" s="204" t="s">
        <v>174</v>
      </c>
      <c r="E1288" s="36"/>
      <c r="F1288" s="205" t="s">
        <v>1804</v>
      </c>
      <c r="G1288" s="36"/>
      <c r="H1288" s="36"/>
      <c r="I1288" s="206"/>
      <c r="J1288" s="36"/>
      <c r="K1288" s="36"/>
      <c r="L1288" s="39"/>
      <c r="M1288" s="207"/>
      <c r="N1288" s="208"/>
      <c r="O1288" s="71"/>
      <c r="P1288" s="71"/>
      <c r="Q1288" s="71"/>
      <c r="R1288" s="71"/>
      <c r="S1288" s="71"/>
      <c r="T1288" s="72"/>
      <c r="U1288" s="34"/>
      <c r="V1288" s="34"/>
      <c r="W1288" s="34"/>
      <c r="X1288" s="34"/>
      <c r="Y1288" s="34"/>
      <c r="Z1288" s="34"/>
      <c r="AA1288" s="34"/>
      <c r="AB1288" s="34"/>
      <c r="AC1288" s="34"/>
      <c r="AD1288" s="34"/>
      <c r="AE1288" s="34"/>
      <c r="AT1288" s="17" t="s">
        <v>174</v>
      </c>
      <c r="AU1288" s="17" t="s">
        <v>84</v>
      </c>
    </row>
    <row r="1289" spans="1:65" s="13" customFormat="1" ht="11.25">
      <c r="B1289" s="209"/>
      <c r="C1289" s="210"/>
      <c r="D1289" s="204" t="s">
        <v>176</v>
      </c>
      <c r="E1289" s="211" t="s">
        <v>1</v>
      </c>
      <c r="F1289" s="212" t="s">
        <v>1806</v>
      </c>
      <c r="G1289" s="210"/>
      <c r="H1289" s="213">
        <v>121</v>
      </c>
      <c r="I1289" s="214"/>
      <c r="J1289" s="210"/>
      <c r="K1289" s="210"/>
      <c r="L1289" s="215"/>
      <c r="M1289" s="216"/>
      <c r="N1289" s="217"/>
      <c r="O1289" s="217"/>
      <c r="P1289" s="217"/>
      <c r="Q1289" s="217"/>
      <c r="R1289" s="217"/>
      <c r="S1289" s="217"/>
      <c r="T1289" s="218"/>
      <c r="AT1289" s="219" t="s">
        <v>176</v>
      </c>
      <c r="AU1289" s="219" t="s">
        <v>84</v>
      </c>
      <c r="AV1289" s="13" t="s">
        <v>84</v>
      </c>
      <c r="AW1289" s="13" t="s">
        <v>32</v>
      </c>
      <c r="AX1289" s="13" t="s">
        <v>82</v>
      </c>
      <c r="AY1289" s="219" t="s">
        <v>164</v>
      </c>
    </row>
    <row r="1290" spans="1:65" s="2" customFormat="1" ht="14.45" customHeight="1">
      <c r="A1290" s="34"/>
      <c r="B1290" s="35"/>
      <c r="C1290" s="191" t="s">
        <v>1807</v>
      </c>
      <c r="D1290" s="191" t="s">
        <v>167</v>
      </c>
      <c r="E1290" s="192" t="s">
        <v>1808</v>
      </c>
      <c r="F1290" s="193" t="s">
        <v>1809</v>
      </c>
      <c r="G1290" s="194" t="s">
        <v>244</v>
      </c>
      <c r="H1290" s="195">
        <v>48</v>
      </c>
      <c r="I1290" s="196"/>
      <c r="J1290" s="197">
        <f>ROUND(I1290*H1290,2)</f>
        <v>0</v>
      </c>
      <c r="K1290" s="193" t="s">
        <v>1</v>
      </c>
      <c r="L1290" s="39"/>
      <c r="M1290" s="198" t="s">
        <v>1</v>
      </c>
      <c r="N1290" s="199" t="s">
        <v>42</v>
      </c>
      <c r="O1290" s="71"/>
      <c r="P1290" s="200">
        <f>O1290*H1290</f>
        <v>0</v>
      </c>
      <c r="Q1290" s="200">
        <v>0</v>
      </c>
      <c r="R1290" s="200">
        <f>Q1290*H1290</f>
        <v>0</v>
      </c>
      <c r="S1290" s="200">
        <v>0</v>
      </c>
      <c r="T1290" s="201">
        <f>S1290*H1290</f>
        <v>0</v>
      </c>
      <c r="U1290" s="34"/>
      <c r="V1290" s="34"/>
      <c r="W1290" s="34"/>
      <c r="X1290" s="34"/>
      <c r="Y1290" s="34"/>
      <c r="Z1290" s="34"/>
      <c r="AA1290" s="34"/>
      <c r="AB1290" s="34"/>
      <c r="AC1290" s="34"/>
      <c r="AD1290" s="34"/>
      <c r="AE1290" s="34"/>
      <c r="AR1290" s="202" t="s">
        <v>865</v>
      </c>
      <c r="AT1290" s="202" t="s">
        <v>167</v>
      </c>
      <c r="AU1290" s="202" t="s">
        <v>84</v>
      </c>
      <c r="AY1290" s="17" t="s">
        <v>164</v>
      </c>
      <c r="BE1290" s="203">
        <f>IF(N1290="základní",J1290,0)</f>
        <v>0</v>
      </c>
      <c r="BF1290" s="203">
        <f>IF(N1290="snížená",J1290,0)</f>
        <v>0</v>
      </c>
      <c r="BG1290" s="203">
        <f>IF(N1290="zákl. přenesená",J1290,0)</f>
        <v>0</v>
      </c>
      <c r="BH1290" s="203">
        <f>IF(N1290="sníž. přenesená",J1290,0)</f>
        <v>0</v>
      </c>
      <c r="BI1290" s="203">
        <f>IF(N1290="nulová",J1290,0)</f>
        <v>0</v>
      </c>
      <c r="BJ1290" s="17" t="s">
        <v>84</v>
      </c>
      <c r="BK1290" s="203">
        <f>ROUND(I1290*H1290,2)</f>
        <v>0</v>
      </c>
      <c r="BL1290" s="17" t="s">
        <v>865</v>
      </c>
      <c r="BM1290" s="202" t="s">
        <v>1810</v>
      </c>
    </row>
    <row r="1291" spans="1:65" s="2" customFormat="1" ht="11.25">
      <c r="A1291" s="34"/>
      <c r="B1291" s="35"/>
      <c r="C1291" s="36"/>
      <c r="D1291" s="204" t="s">
        <v>174</v>
      </c>
      <c r="E1291" s="36"/>
      <c r="F1291" s="205" t="s">
        <v>1809</v>
      </c>
      <c r="G1291" s="36"/>
      <c r="H1291" s="36"/>
      <c r="I1291" s="206"/>
      <c r="J1291" s="36"/>
      <c r="K1291" s="36"/>
      <c r="L1291" s="39"/>
      <c r="M1291" s="207"/>
      <c r="N1291" s="208"/>
      <c r="O1291" s="71"/>
      <c r="P1291" s="71"/>
      <c r="Q1291" s="71"/>
      <c r="R1291" s="71"/>
      <c r="S1291" s="71"/>
      <c r="T1291" s="72"/>
      <c r="U1291" s="34"/>
      <c r="V1291" s="34"/>
      <c r="W1291" s="34"/>
      <c r="X1291" s="34"/>
      <c r="Y1291" s="34"/>
      <c r="Z1291" s="34"/>
      <c r="AA1291" s="34"/>
      <c r="AB1291" s="34"/>
      <c r="AC1291" s="34"/>
      <c r="AD1291" s="34"/>
      <c r="AE1291" s="34"/>
      <c r="AT1291" s="17" t="s">
        <v>174</v>
      </c>
      <c r="AU1291" s="17" t="s">
        <v>84</v>
      </c>
    </row>
    <row r="1292" spans="1:65" s="13" customFormat="1" ht="11.25">
      <c r="B1292" s="209"/>
      <c r="C1292" s="210"/>
      <c r="D1292" s="204" t="s">
        <v>176</v>
      </c>
      <c r="E1292" s="211" t="s">
        <v>1</v>
      </c>
      <c r="F1292" s="212" t="s">
        <v>1811</v>
      </c>
      <c r="G1292" s="210"/>
      <c r="H1292" s="213">
        <v>48</v>
      </c>
      <c r="I1292" s="214"/>
      <c r="J1292" s="210"/>
      <c r="K1292" s="210"/>
      <c r="L1292" s="215"/>
      <c r="M1292" s="216"/>
      <c r="N1292" s="217"/>
      <c r="O1292" s="217"/>
      <c r="P1292" s="217"/>
      <c r="Q1292" s="217"/>
      <c r="R1292" s="217"/>
      <c r="S1292" s="217"/>
      <c r="T1292" s="218"/>
      <c r="AT1292" s="219" t="s">
        <v>176</v>
      </c>
      <c r="AU1292" s="219" t="s">
        <v>84</v>
      </c>
      <c r="AV1292" s="13" t="s">
        <v>84</v>
      </c>
      <c r="AW1292" s="13" t="s">
        <v>32</v>
      </c>
      <c r="AX1292" s="13" t="s">
        <v>82</v>
      </c>
      <c r="AY1292" s="219" t="s">
        <v>164</v>
      </c>
    </row>
    <row r="1293" spans="1:65" s="2" customFormat="1" ht="14.45" customHeight="1">
      <c r="A1293" s="34"/>
      <c r="B1293" s="35"/>
      <c r="C1293" s="191" t="s">
        <v>1812</v>
      </c>
      <c r="D1293" s="191" t="s">
        <v>167</v>
      </c>
      <c r="E1293" s="192" t="s">
        <v>1813</v>
      </c>
      <c r="F1293" s="193" t="s">
        <v>1814</v>
      </c>
      <c r="G1293" s="194" t="s">
        <v>244</v>
      </c>
      <c r="H1293" s="195">
        <v>283</v>
      </c>
      <c r="I1293" s="196"/>
      <c r="J1293" s="197">
        <f>ROUND(I1293*H1293,2)</f>
        <v>0</v>
      </c>
      <c r="K1293" s="193" t="s">
        <v>1</v>
      </c>
      <c r="L1293" s="39"/>
      <c r="M1293" s="198" t="s">
        <v>1</v>
      </c>
      <c r="N1293" s="199" t="s">
        <v>42</v>
      </c>
      <c r="O1293" s="71"/>
      <c r="P1293" s="200">
        <f>O1293*H1293</f>
        <v>0</v>
      </c>
      <c r="Q1293" s="200">
        <v>0</v>
      </c>
      <c r="R1293" s="200">
        <f>Q1293*H1293</f>
        <v>0</v>
      </c>
      <c r="S1293" s="200">
        <v>0</v>
      </c>
      <c r="T1293" s="201">
        <f>S1293*H1293</f>
        <v>0</v>
      </c>
      <c r="U1293" s="34"/>
      <c r="V1293" s="34"/>
      <c r="W1293" s="34"/>
      <c r="X1293" s="34"/>
      <c r="Y1293" s="34"/>
      <c r="Z1293" s="34"/>
      <c r="AA1293" s="34"/>
      <c r="AB1293" s="34"/>
      <c r="AC1293" s="34"/>
      <c r="AD1293" s="34"/>
      <c r="AE1293" s="34"/>
      <c r="AR1293" s="202" t="s">
        <v>865</v>
      </c>
      <c r="AT1293" s="202" t="s">
        <v>167</v>
      </c>
      <c r="AU1293" s="202" t="s">
        <v>84</v>
      </c>
      <c r="AY1293" s="17" t="s">
        <v>164</v>
      </c>
      <c r="BE1293" s="203">
        <f>IF(N1293="základní",J1293,0)</f>
        <v>0</v>
      </c>
      <c r="BF1293" s="203">
        <f>IF(N1293="snížená",J1293,0)</f>
        <v>0</v>
      </c>
      <c r="BG1293" s="203">
        <f>IF(N1293="zákl. přenesená",J1293,0)</f>
        <v>0</v>
      </c>
      <c r="BH1293" s="203">
        <f>IF(N1293="sníž. přenesená",J1293,0)</f>
        <v>0</v>
      </c>
      <c r="BI1293" s="203">
        <f>IF(N1293="nulová",J1293,0)</f>
        <v>0</v>
      </c>
      <c r="BJ1293" s="17" t="s">
        <v>84</v>
      </c>
      <c r="BK1293" s="203">
        <f>ROUND(I1293*H1293,2)</f>
        <v>0</v>
      </c>
      <c r="BL1293" s="17" t="s">
        <v>865</v>
      </c>
      <c r="BM1293" s="202" t="s">
        <v>1815</v>
      </c>
    </row>
    <row r="1294" spans="1:65" s="2" customFormat="1" ht="11.25">
      <c r="A1294" s="34"/>
      <c r="B1294" s="35"/>
      <c r="C1294" s="36"/>
      <c r="D1294" s="204" t="s">
        <v>174</v>
      </c>
      <c r="E1294" s="36"/>
      <c r="F1294" s="205" t="s">
        <v>1814</v>
      </c>
      <c r="G1294" s="36"/>
      <c r="H1294" s="36"/>
      <c r="I1294" s="206"/>
      <c r="J1294" s="36"/>
      <c r="K1294" s="36"/>
      <c r="L1294" s="39"/>
      <c r="M1294" s="207"/>
      <c r="N1294" s="208"/>
      <c r="O1294" s="71"/>
      <c r="P1294" s="71"/>
      <c r="Q1294" s="71"/>
      <c r="R1294" s="71"/>
      <c r="S1294" s="71"/>
      <c r="T1294" s="72"/>
      <c r="U1294" s="34"/>
      <c r="V1294" s="34"/>
      <c r="W1294" s="34"/>
      <c r="X1294" s="34"/>
      <c r="Y1294" s="34"/>
      <c r="Z1294" s="34"/>
      <c r="AA1294" s="34"/>
      <c r="AB1294" s="34"/>
      <c r="AC1294" s="34"/>
      <c r="AD1294" s="34"/>
      <c r="AE1294" s="34"/>
      <c r="AT1294" s="17" t="s">
        <v>174</v>
      </c>
      <c r="AU1294" s="17" t="s">
        <v>84</v>
      </c>
    </row>
    <row r="1295" spans="1:65" s="13" customFormat="1" ht="11.25">
      <c r="B1295" s="209"/>
      <c r="C1295" s="210"/>
      <c r="D1295" s="204" t="s">
        <v>176</v>
      </c>
      <c r="E1295" s="211" t="s">
        <v>1</v>
      </c>
      <c r="F1295" s="212" t="s">
        <v>1816</v>
      </c>
      <c r="G1295" s="210"/>
      <c r="H1295" s="213">
        <v>263</v>
      </c>
      <c r="I1295" s="214"/>
      <c r="J1295" s="210"/>
      <c r="K1295" s="210"/>
      <c r="L1295" s="215"/>
      <c r="M1295" s="216"/>
      <c r="N1295" s="217"/>
      <c r="O1295" s="217"/>
      <c r="P1295" s="217"/>
      <c r="Q1295" s="217"/>
      <c r="R1295" s="217"/>
      <c r="S1295" s="217"/>
      <c r="T1295" s="218"/>
      <c r="AT1295" s="219" t="s">
        <v>176</v>
      </c>
      <c r="AU1295" s="219" t="s">
        <v>84</v>
      </c>
      <c r="AV1295" s="13" t="s">
        <v>84</v>
      </c>
      <c r="AW1295" s="13" t="s">
        <v>32</v>
      </c>
      <c r="AX1295" s="13" t="s">
        <v>76</v>
      </c>
      <c r="AY1295" s="219" t="s">
        <v>164</v>
      </c>
    </row>
    <row r="1296" spans="1:65" s="13" customFormat="1" ht="11.25">
      <c r="B1296" s="209"/>
      <c r="C1296" s="210"/>
      <c r="D1296" s="204" t="s">
        <v>176</v>
      </c>
      <c r="E1296" s="211" t="s">
        <v>1</v>
      </c>
      <c r="F1296" s="212" t="s">
        <v>1817</v>
      </c>
      <c r="G1296" s="210"/>
      <c r="H1296" s="213">
        <v>20</v>
      </c>
      <c r="I1296" s="214"/>
      <c r="J1296" s="210"/>
      <c r="K1296" s="210"/>
      <c r="L1296" s="215"/>
      <c r="M1296" s="216"/>
      <c r="N1296" s="217"/>
      <c r="O1296" s="217"/>
      <c r="P1296" s="217"/>
      <c r="Q1296" s="217"/>
      <c r="R1296" s="217"/>
      <c r="S1296" s="217"/>
      <c r="T1296" s="218"/>
      <c r="AT1296" s="219" t="s">
        <v>176</v>
      </c>
      <c r="AU1296" s="219" t="s">
        <v>84</v>
      </c>
      <c r="AV1296" s="13" t="s">
        <v>84</v>
      </c>
      <c r="AW1296" s="13" t="s">
        <v>32</v>
      </c>
      <c r="AX1296" s="13" t="s">
        <v>76</v>
      </c>
      <c r="AY1296" s="219" t="s">
        <v>164</v>
      </c>
    </row>
    <row r="1297" spans="1:65" s="14" customFormat="1" ht="11.25">
      <c r="B1297" s="220"/>
      <c r="C1297" s="221"/>
      <c r="D1297" s="204" t="s">
        <v>176</v>
      </c>
      <c r="E1297" s="222" t="s">
        <v>1</v>
      </c>
      <c r="F1297" s="223" t="s">
        <v>185</v>
      </c>
      <c r="G1297" s="221"/>
      <c r="H1297" s="224">
        <v>283</v>
      </c>
      <c r="I1297" s="225"/>
      <c r="J1297" s="221"/>
      <c r="K1297" s="221"/>
      <c r="L1297" s="226"/>
      <c r="M1297" s="227"/>
      <c r="N1297" s="228"/>
      <c r="O1297" s="228"/>
      <c r="P1297" s="228"/>
      <c r="Q1297" s="228"/>
      <c r="R1297" s="228"/>
      <c r="S1297" s="228"/>
      <c r="T1297" s="229"/>
      <c r="AT1297" s="230" t="s">
        <v>176</v>
      </c>
      <c r="AU1297" s="230" t="s">
        <v>84</v>
      </c>
      <c r="AV1297" s="14" t="s">
        <v>172</v>
      </c>
      <c r="AW1297" s="14" t="s">
        <v>32</v>
      </c>
      <c r="AX1297" s="14" t="s">
        <v>82</v>
      </c>
      <c r="AY1297" s="230" t="s">
        <v>164</v>
      </c>
    </row>
    <row r="1298" spans="1:65" s="2" customFormat="1" ht="14.45" customHeight="1">
      <c r="A1298" s="34"/>
      <c r="B1298" s="35"/>
      <c r="C1298" s="191" t="s">
        <v>1818</v>
      </c>
      <c r="D1298" s="191" t="s">
        <v>167</v>
      </c>
      <c r="E1298" s="192" t="s">
        <v>1819</v>
      </c>
      <c r="F1298" s="193" t="s">
        <v>1820</v>
      </c>
      <c r="G1298" s="194" t="s">
        <v>244</v>
      </c>
      <c r="H1298" s="195">
        <v>56</v>
      </c>
      <c r="I1298" s="196"/>
      <c r="J1298" s="197">
        <f>ROUND(I1298*H1298,2)</f>
        <v>0</v>
      </c>
      <c r="K1298" s="193" t="s">
        <v>1</v>
      </c>
      <c r="L1298" s="39"/>
      <c r="M1298" s="198" t="s">
        <v>1</v>
      </c>
      <c r="N1298" s="199" t="s">
        <v>42</v>
      </c>
      <c r="O1298" s="71"/>
      <c r="P1298" s="200">
        <f>O1298*H1298</f>
        <v>0</v>
      </c>
      <c r="Q1298" s="200">
        <v>0</v>
      </c>
      <c r="R1298" s="200">
        <f>Q1298*H1298</f>
        <v>0</v>
      </c>
      <c r="S1298" s="200">
        <v>0</v>
      </c>
      <c r="T1298" s="201">
        <f>S1298*H1298</f>
        <v>0</v>
      </c>
      <c r="U1298" s="34"/>
      <c r="V1298" s="34"/>
      <c r="W1298" s="34"/>
      <c r="X1298" s="34"/>
      <c r="Y1298" s="34"/>
      <c r="Z1298" s="34"/>
      <c r="AA1298" s="34"/>
      <c r="AB1298" s="34"/>
      <c r="AC1298" s="34"/>
      <c r="AD1298" s="34"/>
      <c r="AE1298" s="34"/>
      <c r="AR1298" s="202" t="s">
        <v>865</v>
      </c>
      <c r="AT1298" s="202" t="s">
        <v>167</v>
      </c>
      <c r="AU1298" s="202" t="s">
        <v>84</v>
      </c>
      <c r="AY1298" s="17" t="s">
        <v>164</v>
      </c>
      <c r="BE1298" s="203">
        <f>IF(N1298="základní",J1298,0)</f>
        <v>0</v>
      </c>
      <c r="BF1298" s="203">
        <f>IF(N1298="snížená",J1298,0)</f>
        <v>0</v>
      </c>
      <c r="BG1298" s="203">
        <f>IF(N1298="zákl. přenesená",J1298,0)</f>
        <v>0</v>
      </c>
      <c r="BH1298" s="203">
        <f>IF(N1298="sníž. přenesená",J1298,0)</f>
        <v>0</v>
      </c>
      <c r="BI1298" s="203">
        <f>IF(N1298="nulová",J1298,0)</f>
        <v>0</v>
      </c>
      <c r="BJ1298" s="17" t="s">
        <v>84</v>
      </c>
      <c r="BK1298" s="203">
        <f>ROUND(I1298*H1298,2)</f>
        <v>0</v>
      </c>
      <c r="BL1298" s="17" t="s">
        <v>865</v>
      </c>
      <c r="BM1298" s="202" t="s">
        <v>1821</v>
      </c>
    </row>
    <row r="1299" spans="1:65" s="2" customFormat="1" ht="11.25">
      <c r="A1299" s="34"/>
      <c r="B1299" s="35"/>
      <c r="C1299" s="36"/>
      <c r="D1299" s="204" t="s">
        <v>174</v>
      </c>
      <c r="E1299" s="36"/>
      <c r="F1299" s="205" t="s">
        <v>1820</v>
      </c>
      <c r="G1299" s="36"/>
      <c r="H1299" s="36"/>
      <c r="I1299" s="206"/>
      <c r="J1299" s="36"/>
      <c r="K1299" s="36"/>
      <c r="L1299" s="39"/>
      <c r="M1299" s="207"/>
      <c r="N1299" s="208"/>
      <c r="O1299" s="71"/>
      <c r="P1299" s="71"/>
      <c r="Q1299" s="71"/>
      <c r="R1299" s="71"/>
      <c r="S1299" s="71"/>
      <c r="T1299" s="72"/>
      <c r="U1299" s="34"/>
      <c r="V1299" s="34"/>
      <c r="W1299" s="34"/>
      <c r="X1299" s="34"/>
      <c r="Y1299" s="34"/>
      <c r="Z1299" s="34"/>
      <c r="AA1299" s="34"/>
      <c r="AB1299" s="34"/>
      <c r="AC1299" s="34"/>
      <c r="AD1299" s="34"/>
      <c r="AE1299" s="34"/>
      <c r="AT1299" s="17" t="s">
        <v>174</v>
      </c>
      <c r="AU1299" s="17" t="s">
        <v>84</v>
      </c>
    </row>
    <row r="1300" spans="1:65" s="13" customFormat="1" ht="11.25">
      <c r="B1300" s="209"/>
      <c r="C1300" s="210"/>
      <c r="D1300" s="204" t="s">
        <v>176</v>
      </c>
      <c r="E1300" s="211" t="s">
        <v>1</v>
      </c>
      <c r="F1300" s="212" t="s">
        <v>1822</v>
      </c>
      <c r="G1300" s="210"/>
      <c r="H1300" s="213">
        <v>56</v>
      </c>
      <c r="I1300" s="214"/>
      <c r="J1300" s="210"/>
      <c r="K1300" s="210"/>
      <c r="L1300" s="215"/>
      <c r="M1300" s="216"/>
      <c r="N1300" s="217"/>
      <c r="O1300" s="217"/>
      <c r="P1300" s="217"/>
      <c r="Q1300" s="217"/>
      <c r="R1300" s="217"/>
      <c r="S1300" s="217"/>
      <c r="T1300" s="218"/>
      <c r="AT1300" s="219" t="s">
        <v>176</v>
      </c>
      <c r="AU1300" s="219" t="s">
        <v>84</v>
      </c>
      <c r="AV1300" s="13" t="s">
        <v>84</v>
      </c>
      <c r="AW1300" s="13" t="s">
        <v>32</v>
      </c>
      <c r="AX1300" s="13" t="s">
        <v>82</v>
      </c>
      <c r="AY1300" s="219" t="s">
        <v>164</v>
      </c>
    </row>
    <row r="1301" spans="1:65" s="2" customFormat="1" ht="14.45" customHeight="1">
      <c r="A1301" s="34"/>
      <c r="B1301" s="35"/>
      <c r="C1301" s="191" t="s">
        <v>1823</v>
      </c>
      <c r="D1301" s="191" t="s">
        <v>167</v>
      </c>
      <c r="E1301" s="192" t="s">
        <v>1824</v>
      </c>
      <c r="F1301" s="193" t="s">
        <v>1825</v>
      </c>
      <c r="G1301" s="194" t="s">
        <v>244</v>
      </c>
      <c r="H1301" s="195">
        <v>314</v>
      </c>
      <c r="I1301" s="196"/>
      <c r="J1301" s="197">
        <f>ROUND(I1301*H1301,2)</f>
        <v>0</v>
      </c>
      <c r="K1301" s="193" t="s">
        <v>1</v>
      </c>
      <c r="L1301" s="39"/>
      <c r="M1301" s="198" t="s">
        <v>1</v>
      </c>
      <c r="N1301" s="199" t="s">
        <v>42</v>
      </c>
      <c r="O1301" s="71"/>
      <c r="P1301" s="200">
        <f>O1301*H1301</f>
        <v>0</v>
      </c>
      <c r="Q1301" s="200">
        <v>0</v>
      </c>
      <c r="R1301" s="200">
        <f>Q1301*H1301</f>
        <v>0</v>
      </c>
      <c r="S1301" s="200">
        <v>0</v>
      </c>
      <c r="T1301" s="201">
        <f>S1301*H1301</f>
        <v>0</v>
      </c>
      <c r="U1301" s="34"/>
      <c r="V1301" s="34"/>
      <c r="W1301" s="34"/>
      <c r="X1301" s="34"/>
      <c r="Y1301" s="34"/>
      <c r="Z1301" s="34"/>
      <c r="AA1301" s="34"/>
      <c r="AB1301" s="34"/>
      <c r="AC1301" s="34"/>
      <c r="AD1301" s="34"/>
      <c r="AE1301" s="34"/>
      <c r="AR1301" s="202" t="s">
        <v>865</v>
      </c>
      <c r="AT1301" s="202" t="s">
        <v>167</v>
      </c>
      <c r="AU1301" s="202" t="s">
        <v>84</v>
      </c>
      <c r="AY1301" s="17" t="s">
        <v>164</v>
      </c>
      <c r="BE1301" s="203">
        <f>IF(N1301="základní",J1301,0)</f>
        <v>0</v>
      </c>
      <c r="BF1301" s="203">
        <f>IF(N1301="snížená",J1301,0)</f>
        <v>0</v>
      </c>
      <c r="BG1301" s="203">
        <f>IF(N1301="zákl. přenesená",J1301,0)</f>
        <v>0</v>
      </c>
      <c r="BH1301" s="203">
        <f>IF(N1301="sníž. přenesená",J1301,0)</f>
        <v>0</v>
      </c>
      <c r="BI1301" s="203">
        <f>IF(N1301="nulová",J1301,0)</f>
        <v>0</v>
      </c>
      <c r="BJ1301" s="17" t="s">
        <v>84</v>
      </c>
      <c r="BK1301" s="203">
        <f>ROUND(I1301*H1301,2)</f>
        <v>0</v>
      </c>
      <c r="BL1301" s="17" t="s">
        <v>865</v>
      </c>
      <c r="BM1301" s="202" t="s">
        <v>1826</v>
      </c>
    </row>
    <row r="1302" spans="1:65" s="2" customFormat="1" ht="11.25">
      <c r="A1302" s="34"/>
      <c r="B1302" s="35"/>
      <c r="C1302" s="36"/>
      <c r="D1302" s="204" t="s">
        <v>174</v>
      </c>
      <c r="E1302" s="36"/>
      <c r="F1302" s="205" t="s">
        <v>1825</v>
      </c>
      <c r="G1302" s="36"/>
      <c r="H1302" s="36"/>
      <c r="I1302" s="206"/>
      <c r="J1302" s="36"/>
      <c r="K1302" s="36"/>
      <c r="L1302" s="39"/>
      <c r="M1302" s="207"/>
      <c r="N1302" s="208"/>
      <c r="O1302" s="71"/>
      <c r="P1302" s="71"/>
      <c r="Q1302" s="71"/>
      <c r="R1302" s="71"/>
      <c r="S1302" s="71"/>
      <c r="T1302" s="72"/>
      <c r="U1302" s="34"/>
      <c r="V1302" s="34"/>
      <c r="W1302" s="34"/>
      <c r="X1302" s="34"/>
      <c r="Y1302" s="34"/>
      <c r="Z1302" s="34"/>
      <c r="AA1302" s="34"/>
      <c r="AB1302" s="34"/>
      <c r="AC1302" s="34"/>
      <c r="AD1302" s="34"/>
      <c r="AE1302" s="34"/>
      <c r="AT1302" s="17" t="s">
        <v>174</v>
      </c>
      <c r="AU1302" s="17" t="s">
        <v>84</v>
      </c>
    </row>
    <row r="1303" spans="1:65" s="13" customFormat="1" ht="11.25">
      <c r="B1303" s="209"/>
      <c r="C1303" s="210"/>
      <c r="D1303" s="204" t="s">
        <v>176</v>
      </c>
      <c r="E1303" s="211" t="s">
        <v>1</v>
      </c>
      <c r="F1303" s="212" t="s">
        <v>1827</v>
      </c>
      <c r="G1303" s="210"/>
      <c r="H1303" s="213">
        <v>314</v>
      </c>
      <c r="I1303" s="214"/>
      <c r="J1303" s="210"/>
      <c r="K1303" s="210"/>
      <c r="L1303" s="215"/>
      <c r="M1303" s="216"/>
      <c r="N1303" s="217"/>
      <c r="O1303" s="217"/>
      <c r="P1303" s="217"/>
      <c r="Q1303" s="217"/>
      <c r="R1303" s="217"/>
      <c r="S1303" s="217"/>
      <c r="T1303" s="218"/>
      <c r="AT1303" s="219" t="s">
        <v>176</v>
      </c>
      <c r="AU1303" s="219" t="s">
        <v>84</v>
      </c>
      <c r="AV1303" s="13" t="s">
        <v>84</v>
      </c>
      <c r="AW1303" s="13" t="s">
        <v>32</v>
      </c>
      <c r="AX1303" s="13" t="s">
        <v>82</v>
      </c>
      <c r="AY1303" s="219" t="s">
        <v>164</v>
      </c>
    </row>
    <row r="1304" spans="1:65" s="2" customFormat="1" ht="14.45" customHeight="1">
      <c r="A1304" s="34"/>
      <c r="B1304" s="35"/>
      <c r="C1304" s="191" t="s">
        <v>1828</v>
      </c>
      <c r="D1304" s="191" t="s">
        <v>167</v>
      </c>
      <c r="E1304" s="192" t="s">
        <v>1829</v>
      </c>
      <c r="F1304" s="193" t="s">
        <v>1830</v>
      </c>
      <c r="G1304" s="194" t="s">
        <v>244</v>
      </c>
      <c r="H1304" s="195">
        <v>42</v>
      </c>
      <c r="I1304" s="196"/>
      <c r="J1304" s="197">
        <f>ROUND(I1304*H1304,2)</f>
        <v>0</v>
      </c>
      <c r="K1304" s="193" t="s">
        <v>1</v>
      </c>
      <c r="L1304" s="39"/>
      <c r="M1304" s="198" t="s">
        <v>1</v>
      </c>
      <c r="N1304" s="199" t="s">
        <v>42</v>
      </c>
      <c r="O1304" s="71"/>
      <c r="P1304" s="200">
        <f>O1304*H1304</f>
        <v>0</v>
      </c>
      <c r="Q1304" s="200">
        <v>0</v>
      </c>
      <c r="R1304" s="200">
        <f>Q1304*H1304</f>
        <v>0</v>
      </c>
      <c r="S1304" s="200">
        <v>0</v>
      </c>
      <c r="T1304" s="201">
        <f>S1304*H1304</f>
        <v>0</v>
      </c>
      <c r="U1304" s="34"/>
      <c r="V1304" s="34"/>
      <c r="W1304" s="34"/>
      <c r="X1304" s="34"/>
      <c r="Y1304" s="34"/>
      <c r="Z1304" s="34"/>
      <c r="AA1304" s="34"/>
      <c r="AB1304" s="34"/>
      <c r="AC1304" s="34"/>
      <c r="AD1304" s="34"/>
      <c r="AE1304" s="34"/>
      <c r="AR1304" s="202" t="s">
        <v>865</v>
      </c>
      <c r="AT1304" s="202" t="s">
        <v>167</v>
      </c>
      <c r="AU1304" s="202" t="s">
        <v>84</v>
      </c>
      <c r="AY1304" s="17" t="s">
        <v>164</v>
      </c>
      <c r="BE1304" s="203">
        <f>IF(N1304="základní",J1304,0)</f>
        <v>0</v>
      </c>
      <c r="BF1304" s="203">
        <f>IF(N1304="snížená",J1304,0)</f>
        <v>0</v>
      </c>
      <c r="BG1304" s="203">
        <f>IF(N1304="zákl. přenesená",J1304,0)</f>
        <v>0</v>
      </c>
      <c r="BH1304" s="203">
        <f>IF(N1304="sníž. přenesená",J1304,0)</f>
        <v>0</v>
      </c>
      <c r="BI1304" s="203">
        <f>IF(N1304="nulová",J1304,0)</f>
        <v>0</v>
      </c>
      <c r="BJ1304" s="17" t="s">
        <v>84</v>
      </c>
      <c r="BK1304" s="203">
        <f>ROUND(I1304*H1304,2)</f>
        <v>0</v>
      </c>
      <c r="BL1304" s="17" t="s">
        <v>865</v>
      </c>
      <c r="BM1304" s="202" t="s">
        <v>1831</v>
      </c>
    </row>
    <row r="1305" spans="1:65" s="2" customFormat="1" ht="11.25">
      <c r="A1305" s="34"/>
      <c r="B1305" s="35"/>
      <c r="C1305" s="36"/>
      <c r="D1305" s="204" t="s">
        <v>174</v>
      </c>
      <c r="E1305" s="36"/>
      <c r="F1305" s="205" t="s">
        <v>1830</v>
      </c>
      <c r="G1305" s="36"/>
      <c r="H1305" s="36"/>
      <c r="I1305" s="206"/>
      <c r="J1305" s="36"/>
      <c r="K1305" s="36"/>
      <c r="L1305" s="39"/>
      <c r="M1305" s="207"/>
      <c r="N1305" s="208"/>
      <c r="O1305" s="71"/>
      <c r="P1305" s="71"/>
      <c r="Q1305" s="71"/>
      <c r="R1305" s="71"/>
      <c r="S1305" s="71"/>
      <c r="T1305" s="72"/>
      <c r="U1305" s="34"/>
      <c r="V1305" s="34"/>
      <c r="W1305" s="34"/>
      <c r="X1305" s="34"/>
      <c r="Y1305" s="34"/>
      <c r="Z1305" s="34"/>
      <c r="AA1305" s="34"/>
      <c r="AB1305" s="34"/>
      <c r="AC1305" s="34"/>
      <c r="AD1305" s="34"/>
      <c r="AE1305" s="34"/>
      <c r="AT1305" s="17" t="s">
        <v>174</v>
      </c>
      <c r="AU1305" s="17" t="s">
        <v>84</v>
      </c>
    </row>
    <row r="1306" spans="1:65" s="13" customFormat="1" ht="11.25">
      <c r="B1306" s="209"/>
      <c r="C1306" s="210"/>
      <c r="D1306" s="204" t="s">
        <v>176</v>
      </c>
      <c r="E1306" s="211" t="s">
        <v>1</v>
      </c>
      <c r="F1306" s="212" t="s">
        <v>1832</v>
      </c>
      <c r="G1306" s="210"/>
      <c r="H1306" s="213">
        <v>42</v>
      </c>
      <c r="I1306" s="214"/>
      <c r="J1306" s="210"/>
      <c r="K1306" s="210"/>
      <c r="L1306" s="215"/>
      <c r="M1306" s="216"/>
      <c r="N1306" s="217"/>
      <c r="O1306" s="217"/>
      <c r="P1306" s="217"/>
      <c r="Q1306" s="217"/>
      <c r="R1306" s="217"/>
      <c r="S1306" s="217"/>
      <c r="T1306" s="218"/>
      <c r="AT1306" s="219" t="s">
        <v>176</v>
      </c>
      <c r="AU1306" s="219" t="s">
        <v>84</v>
      </c>
      <c r="AV1306" s="13" t="s">
        <v>84</v>
      </c>
      <c r="AW1306" s="13" t="s">
        <v>32</v>
      </c>
      <c r="AX1306" s="13" t="s">
        <v>82</v>
      </c>
      <c r="AY1306" s="219" t="s">
        <v>164</v>
      </c>
    </row>
    <row r="1307" spans="1:65" s="2" customFormat="1" ht="14.45" customHeight="1">
      <c r="A1307" s="34"/>
      <c r="B1307" s="35"/>
      <c r="C1307" s="191" t="s">
        <v>1833</v>
      </c>
      <c r="D1307" s="191" t="s">
        <v>167</v>
      </c>
      <c r="E1307" s="192" t="s">
        <v>1834</v>
      </c>
      <c r="F1307" s="193" t="s">
        <v>1835</v>
      </c>
      <c r="G1307" s="194" t="s">
        <v>244</v>
      </c>
      <c r="H1307" s="195">
        <v>9</v>
      </c>
      <c r="I1307" s="196"/>
      <c r="J1307" s="197">
        <f>ROUND(I1307*H1307,2)</f>
        <v>0</v>
      </c>
      <c r="K1307" s="193" t="s">
        <v>1</v>
      </c>
      <c r="L1307" s="39"/>
      <c r="M1307" s="198" t="s">
        <v>1</v>
      </c>
      <c r="N1307" s="199" t="s">
        <v>42</v>
      </c>
      <c r="O1307" s="71"/>
      <c r="P1307" s="200">
        <f>O1307*H1307</f>
        <v>0</v>
      </c>
      <c r="Q1307" s="200">
        <v>0</v>
      </c>
      <c r="R1307" s="200">
        <f>Q1307*H1307</f>
        <v>0</v>
      </c>
      <c r="S1307" s="200">
        <v>0</v>
      </c>
      <c r="T1307" s="201">
        <f>S1307*H1307</f>
        <v>0</v>
      </c>
      <c r="U1307" s="34"/>
      <c r="V1307" s="34"/>
      <c r="W1307" s="34"/>
      <c r="X1307" s="34"/>
      <c r="Y1307" s="34"/>
      <c r="Z1307" s="34"/>
      <c r="AA1307" s="34"/>
      <c r="AB1307" s="34"/>
      <c r="AC1307" s="34"/>
      <c r="AD1307" s="34"/>
      <c r="AE1307" s="34"/>
      <c r="AR1307" s="202" t="s">
        <v>865</v>
      </c>
      <c r="AT1307" s="202" t="s">
        <v>167</v>
      </c>
      <c r="AU1307" s="202" t="s">
        <v>84</v>
      </c>
      <c r="AY1307" s="17" t="s">
        <v>164</v>
      </c>
      <c r="BE1307" s="203">
        <f>IF(N1307="základní",J1307,0)</f>
        <v>0</v>
      </c>
      <c r="BF1307" s="203">
        <f>IF(N1307="snížená",J1307,0)</f>
        <v>0</v>
      </c>
      <c r="BG1307" s="203">
        <f>IF(N1307="zákl. přenesená",J1307,0)</f>
        <v>0</v>
      </c>
      <c r="BH1307" s="203">
        <f>IF(N1307="sníž. přenesená",J1307,0)</f>
        <v>0</v>
      </c>
      <c r="BI1307" s="203">
        <f>IF(N1307="nulová",J1307,0)</f>
        <v>0</v>
      </c>
      <c r="BJ1307" s="17" t="s">
        <v>84</v>
      </c>
      <c r="BK1307" s="203">
        <f>ROUND(I1307*H1307,2)</f>
        <v>0</v>
      </c>
      <c r="BL1307" s="17" t="s">
        <v>865</v>
      </c>
      <c r="BM1307" s="202" t="s">
        <v>1836</v>
      </c>
    </row>
    <row r="1308" spans="1:65" s="2" customFormat="1" ht="11.25">
      <c r="A1308" s="34"/>
      <c r="B1308" s="35"/>
      <c r="C1308" s="36"/>
      <c r="D1308" s="204" t="s">
        <v>174</v>
      </c>
      <c r="E1308" s="36"/>
      <c r="F1308" s="205" t="s">
        <v>1835</v>
      </c>
      <c r="G1308" s="36"/>
      <c r="H1308" s="36"/>
      <c r="I1308" s="206"/>
      <c r="J1308" s="36"/>
      <c r="K1308" s="36"/>
      <c r="L1308" s="39"/>
      <c r="M1308" s="207"/>
      <c r="N1308" s="208"/>
      <c r="O1308" s="71"/>
      <c r="P1308" s="71"/>
      <c r="Q1308" s="71"/>
      <c r="R1308" s="71"/>
      <c r="S1308" s="71"/>
      <c r="T1308" s="72"/>
      <c r="U1308" s="34"/>
      <c r="V1308" s="34"/>
      <c r="W1308" s="34"/>
      <c r="X1308" s="34"/>
      <c r="Y1308" s="34"/>
      <c r="Z1308" s="34"/>
      <c r="AA1308" s="34"/>
      <c r="AB1308" s="34"/>
      <c r="AC1308" s="34"/>
      <c r="AD1308" s="34"/>
      <c r="AE1308" s="34"/>
      <c r="AT1308" s="17" t="s">
        <v>174</v>
      </c>
      <c r="AU1308" s="17" t="s">
        <v>84</v>
      </c>
    </row>
    <row r="1309" spans="1:65" s="13" customFormat="1" ht="11.25">
      <c r="B1309" s="209"/>
      <c r="C1309" s="210"/>
      <c r="D1309" s="204" t="s">
        <v>176</v>
      </c>
      <c r="E1309" s="211" t="s">
        <v>1</v>
      </c>
      <c r="F1309" s="212" t="s">
        <v>1837</v>
      </c>
      <c r="G1309" s="210"/>
      <c r="H1309" s="213">
        <v>9</v>
      </c>
      <c r="I1309" s="214"/>
      <c r="J1309" s="210"/>
      <c r="K1309" s="210"/>
      <c r="L1309" s="215"/>
      <c r="M1309" s="216"/>
      <c r="N1309" s="217"/>
      <c r="O1309" s="217"/>
      <c r="P1309" s="217"/>
      <c r="Q1309" s="217"/>
      <c r="R1309" s="217"/>
      <c r="S1309" s="217"/>
      <c r="T1309" s="218"/>
      <c r="AT1309" s="219" t="s">
        <v>176</v>
      </c>
      <c r="AU1309" s="219" t="s">
        <v>84</v>
      </c>
      <c r="AV1309" s="13" t="s">
        <v>84</v>
      </c>
      <c r="AW1309" s="13" t="s">
        <v>32</v>
      </c>
      <c r="AX1309" s="13" t="s">
        <v>82</v>
      </c>
      <c r="AY1309" s="219" t="s">
        <v>164</v>
      </c>
    </row>
    <row r="1310" spans="1:65" s="2" customFormat="1" ht="14.45" customHeight="1">
      <c r="A1310" s="34"/>
      <c r="B1310" s="35"/>
      <c r="C1310" s="191" t="s">
        <v>1838</v>
      </c>
      <c r="D1310" s="191" t="s">
        <v>167</v>
      </c>
      <c r="E1310" s="192" t="s">
        <v>1839</v>
      </c>
      <c r="F1310" s="193" t="s">
        <v>1840</v>
      </c>
      <c r="G1310" s="194" t="s">
        <v>244</v>
      </c>
      <c r="H1310" s="195">
        <v>10</v>
      </c>
      <c r="I1310" s="196"/>
      <c r="J1310" s="197">
        <f>ROUND(I1310*H1310,2)</f>
        <v>0</v>
      </c>
      <c r="K1310" s="193" t="s">
        <v>1</v>
      </c>
      <c r="L1310" s="39"/>
      <c r="M1310" s="198" t="s">
        <v>1</v>
      </c>
      <c r="N1310" s="199" t="s">
        <v>42</v>
      </c>
      <c r="O1310" s="71"/>
      <c r="P1310" s="200">
        <f>O1310*H1310</f>
        <v>0</v>
      </c>
      <c r="Q1310" s="200">
        <v>0</v>
      </c>
      <c r="R1310" s="200">
        <f>Q1310*H1310</f>
        <v>0</v>
      </c>
      <c r="S1310" s="200">
        <v>0</v>
      </c>
      <c r="T1310" s="201">
        <f>S1310*H1310</f>
        <v>0</v>
      </c>
      <c r="U1310" s="34"/>
      <c r="V1310" s="34"/>
      <c r="W1310" s="34"/>
      <c r="X1310" s="34"/>
      <c r="Y1310" s="34"/>
      <c r="Z1310" s="34"/>
      <c r="AA1310" s="34"/>
      <c r="AB1310" s="34"/>
      <c r="AC1310" s="34"/>
      <c r="AD1310" s="34"/>
      <c r="AE1310" s="34"/>
      <c r="AR1310" s="202" t="s">
        <v>865</v>
      </c>
      <c r="AT1310" s="202" t="s">
        <v>167</v>
      </c>
      <c r="AU1310" s="202" t="s">
        <v>84</v>
      </c>
      <c r="AY1310" s="17" t="s">
        <v>164</v>
      </c>
      <c r="BE1310" s="203">
        <f>IF(N1310="základní",J1310,0)</f>
        <v>0</v>
      </c>
      <c r="BF1310" s="203">
        <f>IF(N1310="snížená",J1310,0)</f>
        <v>0</v>
      </c>
      <c r="BG1310" s="203">
        <f>IF(N1310="zákl. přenesená",J1310,0)</f>
        <v>0</v>
      </c>
      <c r="BH1310" s="203">
        <f>IF(N1310="sníž. přenesená",J1310,0)</f>
        <v>0</v>
      </c>
      <c r="BI1310" s="203">
        <f>IF(N1310="nulová",J1310,0)</f>
        <v>0</v>
      </c>
      <c r="BJ1310" s="17" t="s">
        <v>84</v>
      </c>
      <c r="BK1310" s="203">
        <f>ROUND(I1310*H1310,2)</f>
        <v>0</v>
      </c>
      <c r="BL1310" s="17" t="s">
        <v>865</v>
      </c>
      <c r="BM1310" s="202" t="s">
        <v>1841</v>
      </c>
    </row>
    <row r="1311" spans="1:65" s="2" customFormat="1" ht="11.25">
      <c r="A1311" s="34"/>
      <c r="B1311" s="35"/>
      <c r="C1311" s="36"/>
      <c r="D1311" s="204" t="s">
        <v>174</v>
      </c>
      <c r="E1311" s="36"/>
      <c r="F1311" s="205" t="s">
        <v>1840</v>
      </c>
      <c r="G1311" s="36"/>
      <c r="H1311" s="36"/>
      <c r="I1311" s="206"/>
      <c r="J1311" s="36"/>
      <c r="K1311" s="36"/>
      <c r="L1311" s="39"/>
      <c r="M1311" s="207"/>
      <c r="N1311" s="208"/>
      <c r="O1311" s="71"/>
      <c r="P1311" s="71"/>
      <c r="Q1311" s="71"/>
      <c r="R1311" s="71"/>
      <c r="S1311" s="71"/>
      <c r="T1311" s="72"/>
      <c r="U1311" s="34"/>
      <c r="V1311" s="34"/>
      <c r="W1311" s="34"/>
      <c r="X1311" s="34"/>
      <c r="Y1311" s="34"/>
      <c r="Z1311" s="34"/>
      <c r="AA1311" s="34"/>
      <c r="AB1311" s="34"/>
      <c r="AC1311" s="34"/>
      <c r="AD1311" s="34"/>
      <c r="AE1311" s="34"/>
      <c r="AT1311" s="17" t="s">
        <v>174</v>
      </c>
      <c r="AU1311" s="17" t="s">
        <v>84</v>
      </c>
    </row>
    <row r="1312" spans="1:65" s="13" customFormat="1" ht="11.25">
      <c r="B1312" s="209"/>
      <c r="C1312" s="210"/>
      <c r="D1312" s="204" t="s">
        <v>176</v>
      </c>
      <c r="E1312" s="211" t="s">
        <v>1</v>
      </c>
      <c r="F1312" s="212" t="s">
        <v>1842</v>
      </c>
      <c r="G1312" s="210"/>
      <c r="H1312" s="213">
        <v>10</v>
      </c>
      <c r="I1312" s="214"/>
      <c r="J1312" s="210"/>
      <c r="K1312" s="210"/>
      <c r="L1312" s="215"/>
      <c r="M1312" s="216"/>
      <c r="N1312" s="217"/>
      <c r="O1312" s="217"/>
      <c r="P1312" s="217"/>
      <c r="Q1312" s="217"/>
      <c r="R1312" s="217"/>
      <c r="S1312" s="217"/>
      <c r="T1312" s="218"/>
      <c r="AT1312" s="219" t="s">
        <v>176</v>
      </c>
      <c r="AU1312" s="219" t="s">
        <v>84</v>
      </c>
      <c r="AV1312" s="13" t="s">
        <v>84</v>
      </c>
      <c r="AW1312" s="13" t="s">
        <v>32</v>
      </c>
      <c r="AX1312" s="13" t="s">
        <v>82</v>
      </c>
      <c r="AY1312" s="219" t="s">
        <v>164</v>
      </c>
    </row>
    <row r="1313" spans="1:65" s="2" customFormat="1" ht="14.45" customHeight="1">
      <c r="A1313" s="34"/>
      <c r="B1313" s="35"/>
      <c r="C1313" s="191" t="s">
        <v>1843</v>
      </c>
      <c r="D1313" s="191" t="s">
        <v>167</v>
      </c>
      <c r="E1313" s="192" t="s">
        <v>1844</v>
      </c>
      <c r="F1313" s="193" t="s">
        <v>1845</v>
      </c>
      <c r="G1313" s="194" t="s">
        <v>244</v>
      </c>
      <c r="H1313" s="195">
        <v>36</v>
      </c>
      <c r="I1313" s="196"/>
      <c r="J1313" s="197">
        <f>ROUND(I1313*H1313,2)</f>
        <v>0</v>
      </c>
      <c r="K1313" s="193" t="s">
        <v>1</v>
      </c>
      <c r="L1313" s="39"/>
      <c r="M1313" s="198" t="s">
        <v>1</v>
      </c>
      <c r="N1313" s="199" t="s">
        <v>42</v>
      </c>
      <c r="O1313" s="71"/>
      <c r="P1313" s="200">
        <f>O1313*H1313</f>
        <v>0</v>
      </c>
      <c r="Q1313" s="200">
        <v>0</v>
      </c>
      <c r="R1313" s="200">
        <f>Q1313*H1313</f>
        <v>0</v>
      </c>
      <c r="S1313" s="200">
        <v>0</v>
      </c>
      <c r="T1313" s="201">
        <f>S1313*H1313</f>
        <v>0</v>
      </c>
      <c r="U1313" s="34"/>
      <c r="V1313" s="34"/>
      <c r="W1313" s="34"/>
      <c r="X1313" s="34"/>
      <c r="Y1313" s="34"/>
      <c r="Z1313" s="34"/>
      <c r="AA1313" s="34"/>
      <c r="AB1313" s="34"/>
      <c r="AC1313" s="34"/>
      <c r="AD1313" s="34"/>
      <c r="AE1313" s="34"/>
      <c r="AR1313" s="202" t="s">
        <v>865</v>
      </c>
      <c r="AT1313" s="202" t="s">
        <v>167</v>
      </c>
      <c r="AU1313" s="202" t="s">
        <v>84</v>
      </c>
      <c r="AY1313" s="17" t="s">
        <v>164</v>
      </c>
      <c r="BE1313" s="203">
        <f>IF(N1313="základní",J1313,0)</f>
        <v>0</v>
      </c>
      <c r="BF1313" s="203">
        <f>IF(N1313="snížená",J1313,0)</f>
        <v>0</v>
      </c>
      <c r="BG1313" s="203">
        <f>IF(N1313="zákl. přenesená",J1313,0)</f>
        <v>0</v>
      </c>
      <c r="BH1313" s="203">
        <f>IF(N1313="sníž. přenesená",J1313,0)</f>
        <v>0</v>
      </c>
      <c r="BI1313" s="203">
        <f>IF(N1313="nulová",J1313,0)</f>
        <v>0</v>
      </c>
      <c r="BJ1313" s="17" t="s">
        <v>84</v>
      </c>
      <c r="BK1313" s="203">
        <f>ROUND(I1313*H1313,2)</f>
        <v>0</v>
      </c>
      <c r="BL1313" s="17" t="s">
        <v>865</v>
      </c>
      <c r="BM1313" s="202" t="s">
        <v>1846</v>
      </c>
    </row>
    <row r="1314" spans="1:65" s="2" customFormat="1" ht="11.25">
      <c r="A1314" s="34"/>
      <c r="B1314" s="35"/>
      <c r="C1314" s="36"/>
      <c r="D1314" s="204" t="s">
        <v>174</v>
      </c>
      <c r="E1314" s="36"/>
      <c r="F1314" s="205" t="s">
        <v>1845</v>
      </c>
      <c r="G1314" s="36"/>
      <c r="H1314" s="36"/>
      <c r="I1314" s="206"/>
      <c r="J1314" s="36"/>
      <c r="K1314" s="36"/>
      <c r="L1314" s="39"/>
      <c r="M1314" s="207"/>
      <c r="N1314" s="208"/>
      <c r="O1314" s="71"/>
      <c r="P1314" s="71"/>
      <c r="Q1314" s="71"/>
      <c r="R1314" s="71"/>
      <c r="S1314" s="71"/>
      <c r="T1314" s="72"/>
      <c r="U1314" s="34"/>
      <c r="V1314" s="34"/>
      <c r="W1314" s="34"/>
      <c r="X1314" s="34"/>
      <c r="Y1314" s="34"/>
      <c r="Z1314" s="34"/>
      <c r="AA1314" s="34"/>
      <c r="AB1314" s="34"/>
      <c r="AC1314" s="34"/>
      <c r="AD1314" s="34"/>
      <c r="AE1314" s="34"/>
      <c r="AT1314" s="17" t="s">
        <v>174</v>
      </c>
      <c r="AU1314" s="17" t="s">
        <v>84</v>
      </c>
    </row>
    <row r="1315" spans="1:65" s="13" customFormat="1" ht="11.25">
      <c r="B1315" s="209"/>
      <c r="C1315" s="210"/>
      <c r="D1315" s="204" t="s">
        <v>176</v>
      </c>
      <c r="E1315" s="211" t="s">
        <v>1</v>
      </c>
      <c r="F1315" s="212" t="s">
        <v>1847</v>
      </c>
      <c r="G1315" s="210"/>
      <c r="H1315" s="213">
        <v>36</v>
      </c>
      <c r="I1315" s="214"/>
      <c r="J1315" s="210"/>
      <c r="K1315" s="210"/>
      <c r="L1315" s="215"/>
      <c r="M1315" s="216"/>
      <c r="N1315" s="217"/>
      <c r="O1315" s="217"/>
      <c r="P1315" s="217"/>
      <c r="Q1315" s="217"/>
      <c r="R1315" s="217"/>
      <c r="S1315" s="217"/>
      <c r="T1315" s="218"/>
      <c r="AT1315" s="219" t="s">
        <v>176</v>
      </c>
      <c r="AU1315" s="219" t="s">
        <v>84</v>
      </c>
      <c r="AV1315" s="13" t="s">
        <v>84</v>
      </c>
      <c r="AW1315" s="13" t="s">
        <v>32</v>
      </c>
      <c r="AX1315" s="13" t="s">
        <v>82</v>
      </c>
      <c r="AY1315" s="219" t="s">
        <v>164</v>
      </c>
    </row>
    <row r="1316" spans="1:65" s="2" customFormat="1" ht="14.45" customHeight="1">
      <c r="A1316" s="34"/>
      <c r="B1316" s="35"/>
      <c r="C1316" s="191" t="s">
        <v>1848</v>
      </c>
      <c r="D1316" s="191" t="s">
        <v>167</v>
      </c>
      <c r="E1316" s="192" t="s">
        <v>1849</v>
      </c>
      <c r="F1316" s="193" t="s">
        <v>1850</v>
      </c>
      <c r="G1316" s="194" t="s">
        <v>244</v>
      </c>
      <c r="H1316" s="195">
        <v>66</v>
      </c>
      <c r="I1316" s="196"/>
      <c r="J1316" s="197">
        <f>ROUND(I1316*H1316,2)</f>
        <v>0</v>
      </c>
      <c r="K1316" s="193" t="s">
        <v>1</v>
      </c>
      <c r="L1316" s="39"/>
      <c r="M1316" s="198" t="s">
        <v>1</v>
      </c>
      <c r="N1316" s="199" t="s">
        <v>42</v>
      </c>
      <c r="O1316" s="71"/>
      <c r="P1316" s="200">
        <f>O1316*H1316</f>
        <v>0</v>
      </c>
      <c r="Q1316" s="200">
        <v>0</v>
      </c>
      <c r="R1316" s="200">
        <f>Q1316*H1316</f>
        <v>0</v>
      </c>
      <c r="S1316" s="200">
        <v>0</v>
      </c>
      <c r="T1316" s="201">
        <f>S1316*H1316</f>
        <v>0</v>
      </c>
      <c r="U1316" s="34"/>
      <c r="V1316" s="34"/>
      <c r="W1316" s="34"/>
      <c r="X1316" s="34"/>
      <c r="Y1316" s="34"/>
      <c r="Z1316" s="34"/>
      <c r="AA1316" s="34"/>
      <c r="AB1316" s="34"/>
      <c r="AC1316" s="34"/>
      <c r="AD1316" s="34"/>
      <c r="AE1316" s="34"/>
      <c r="AR1316" s="202" t="s">
        <v>865</v>
      </c>
      <c r="AT1316" s="202" t="s">
        <v>167</v>
      </c>
      <c r="AU1316" s="202" t="s">
        <v>84</v>
      </c>
      <c r="AY1316" s="17" t="s">
        <v>164</v>
      </c>
      <c r="BE1316" s="203">
        <f>IF(N1316="základní",J1316,0)</f>
        <v>0</v>
      </c>
      <c r="BF1316" s="203">
        <f>IF(N1316="snížená",J1316,0)</f>
        <v>0</v>
      </c>
      <c r="BG1316" s="203">
        <f>IF(N1316="zákl. přenesená",J1316,0)</f>
        <v>0</v>
      </c>
      <c r="BH1316" s="203">
        <f>IF(N1316="sníž. přenesená",J1316,0)</f>
        <v>0</v>
      </c>
      <c r="BI1316" s="203">
        <f>IF(N1316="nulová",J1316,0)</f>
        <v>0</v>
      </c>
      <c r="BJ1316" s="17" t="s">
        <v>84</v>
      </c>
      <c r="BK1316" s="203">
        <f>ROUND(I1316*H1316,2)</f>
        <v>0</v>
      </c>
      <c r="BL1316" s="17" t="s">
        <v>865</v>
      </c>
      <c r="BM1316" s="202" t="s">
        <v>1851</v>
      </c>
    </row>
    <row r="1317" spans="1:65" s="2" customFormat="1" ht="11.25">
      <c r="A1317" s="34"/>
      <c r="B1317" s="35"/>
      <c r="C1317" s="36"/>
      <c r="D1317" s="204" t="s">
        <v>174</v>
      </c>
      <c r="E1317" s="36"/>
      <c r="F1317" s="205" t="s">
        <v>1850</v>
      </c>
      <c r="G1317" s="36"/>
      <c r="H1317" s="36"/>
      <c r="I1317" s="206"/>
      <c r="J1317" s="36"/>
      <c r="K1317" s="36"/>
      <c r="L1317" s="39"/>
      <c r="M1317" s="207"/>
      <c r="N1317" s="208"/>
      <c r="O1317" s="71"/>
      <c r="P1317" s="71"/>
      <c r="Q1317" s="71"/>
      <c r="R1317" s="71"/>
      <c r="S1317" s="71"/>
      <c r="T1317" s="72"/>
      <c r="U1317" s="34"/>
      <c r="V1317" s="34"/>
      <c r="W1317" s="34"/>
      <c r="X1317" s="34"/>
      <c r="Y1317" s="34"/>
      <c r="Z1317" s="34"/>
      <c r="AA1317" s="34"/>
      <c r="AB1317" s="34"/>
      <c r="AC1317" s="34"/>
      <c r="AD1317" s="34"/>
      <c r="AE1317" s="34"/>
      <c r="AT1317" s="17" t="s">
        <v>174</v>
      </c>
      <c r="AU1317" s="17" t="s">
        <v>84</v>
      </c>
    </row>
    <row r="1318" spans="1:65" s="13" customFormat="1" ht="11.25">
      <c r="B1318" s="209"/>
      <c r="C1318" s="210"/>
      <c r="D1318" s="204" t="s">
        <v>176</v>
      </c>
      <c r="E1318" s="211" t="s">
        <v>1</v>
      </c>
      <c r="F1318" s="212" t="s">
        <v>1852</v>
      </c>
      <c r="G1318" s="210"/>
      <c r="H1318" s="213">
        <v>66</v>
      </c>
      <c r="I1318" s="214"/>
      <c r="J1318" s="210"/>
      <c r="K1318" s="210"/>
      <c r="L1318" s="215"/>
      <c r="M1318" s="216"/>
      <c r="N1318" s="217"/>
      <c r="O1318" s="217"/>
      <c r="P1318" s="217"/>
      <c r="Q1318" s="217"/>
      <c r="R1318" s="217"/>
      <c r="S1318" s="217"/>
      <c r="T1318" s="218"/>
      <c r="AT1318" s="219" t="s">
        <v>176</v>
      </c>
      <c r="AU1318" s="219" t="s">
        <v>84</v>
      </c>
      <c r="AV1318" s="13" t="s">
        <v>84</v>
      </c>
      <c r="AW1318" s="13" t="s">
        <v>32</v>
      </c>
      <c r="AX1318" s="13" t="s">
        <v>82</v>
      </c>
      <c r="AY1318" s="219" t="s">
        <v>164</v>
      </c>
    </row>
    <row r="1319" spans="1:65" s="2" customFormat="1" ht="14.45" customHeight="1">
      <c r="A1319" s="34"/>
      <c r="B1319" s="35"/>
      <c r="C1319" s="191" t="s">
        <v>1853</v>
      </c>
      <c r="D1319" s="191" t="s">
        <v>167</v>
      </c>
      <c r="E1319" s="192" t="s">
        <v>1854</v>
      </c>
      <c r="F1319" s="193" t="s">
        <v>1855</v>
      </c>
      <c r="G1319" s="194" t="s">
        <v>244</v>
      </c>
      <c r="H1319" s="195">
        <v>14</v>
      </c>
      <c r="I1319" s="196"/>
      <c r="J1319" s="197">
        <f>ROUND(I1319*H1319,2)</f>
        <v>0</v>
      </c>
      <c r="K1319" s="193" t="s">
        <v>1</v>
      </c>
      <c r="L1319" s="39"/>
      <c r="M1319" s="198" t="s">
        <v>1</v>
      </c>
      <c r="N1319" s="199" t="s">
        <v>42</v>
      </c>
      <c r="O1319" s="71"/>
      <c r="P1319" s="200">
        <f>O1319*H1319</f>
        <v>0</v>
      </c>
      <c r="Q1319" s="200">
        <v>0</v>
      </c>
      <c r="R1319" s="200">
        <f>Q1319*H1319</f>
        <v>0</v>
      </c>
      <c r="S1319" s="200">
        <v>0</v>
      </c>
      <c r="T1319" s="201">
        <f>S1319*H1319</f>
        <v>0</v>
      </c>
      <c r="U1319" s="34"/>
      <c r="V1319" s="34"/>
      <c r="W1319" s="34"/>
      <c r="X1319" s="34"/>
      <c r="Y1319" s="34"/>
      <c r="Z1319" s="34"/>
      <c r="AA1319" s="34"/>
      <c r="AB1319" s="34"/>
      <c r="AC1319" s="34"/>
      <c r="AD1319" s="34"/>
      <c r="AE1319" s="34"/>
      <c r="AR1319" s="202" t="s">
        <v>865</v>
      </c>
      <c r="AT1319" s="202" t="s">
        <v>167</v>
      </c>
      <c r="AU1319" s="202" t="s">
        <v>84</v>
      </c>
      <c r="AY1319" s="17" t="s">
        <v>164</v>
      </c>
      <c r="BE1319" s="203">
        <f>IF(N1319="základní",J1319,0)</f>
        <v>0</v>
      </c>
      <c r="BF1319" s="203">
        <f>IF(N1319="snížená",J1319,0)</f>
        <v>0</v>
      </c>
      <c r="BG1319" s="203">
        <f>IF(N1319="zákl. přenesená",J1319,0)</f>
        <v>0</v>
      </c>
      <c r="BH1319" s="203">
        <f>IF(N1319="sníž. přenesená",J1319,0)</f>
        <v>0</v>
      </c>
      <c r="BI1319" s="203">
        <f>IF(N1319="nulová",J1319,0)</f>
        <v>0</v>
      </c>
      <c r="BJ1319" s="17" t="s">
        <v>84</v>
      </c>
      <c r="BK1319" s="203">
        <f>ROUND(I1319*H1319,2)</f>
        <v>0</v>
      </c>
      <c r="BL1319" s="17" t="s">
        <v>865</v>
      </c>
      <c r="BM1319" s="202" t="s">
        <v>1856</v>
      </c>
    </row>
    <row r="1320" spans="1:65" s="2" customFormat="1" ht="11.25">
      <c r="A1320" s="34"/>
      <c r="B1320" s="35"/>
      <c r="C1320" s="36"/>
      <c r="D1320" s="204" t="s">
        <v>174</v>
      </c>
      <c r="E1320" s="36"/>
      <c r="F1320" s="205" t="s">
        <v>1855</v>
      </c>
      <c r="G1320" s="36"/>
      <c r="H1320" s="36"/>
      <c r="I1320" s="206"/>
      <c r="J1320" s="36"/>
      <c r="K1320" s="36"/>
      <c r="L1320" s="39"/>
      <c r="M1320" s="207"/>
      <c r="N1320" s="208"/>
      <c r="O1320" s="71"/>
      <c r="P1320" s="71"/>
      <c r="Q1320" s="71"/>
      <c r="R1320" s="71"/>
      <c r="S1320" s="71"/>
      <c r="T1320" s="72"/>
      <c r="U1320" s="34"/>
      <c r="V1320" s="34"/>
      <c r="W1320" s="34"/>
      <c r="X1320" s="34"/>
      <c r="Y1320" s="34"/>
      <c r="Z1320" s="34"/>
      <c r="AA1320" s="34"/>
      <c r="AB1320" s="34"/>
      <c r="AC1320" s="34"/>
      <c r="AD1320" s="34"/>
      <c r="AE1320" s="34"/>
      <c r="AT1320" s="17" t="s">
        <v>174</v>
      </c>
      <c r="AU1320" s="17" t="s">
        <v>84</v>
      </c>
    </row>
    <row r="1321" spans="1:65" s="13" customFormat="1" ht="11.25">
      <c r="B1321" s="209"/>
      <c r="C1321" s="210"/>
      <c r="D1321" s="204" t="s">
        <v>176</v>
      </c>
      <c r="E1321" s="211" t="s">
        <v>1</v>
      </c>
      <c r="F1321" s="212" t="s">
        <v>1857</v>
      </c>
      <c r="G1321" s="210"/>
      <c r="H1321" s="213">
        <v>14</v>
      </c>
      <c r="I1321" s="214"/>
      <c r="J1321" s="210"/>
      <c r="K1321" s="210"/>
      <c r="L1321" s="215"/>
      <c r="M1321" s="216"/>
      <c r="N1321" s="217"/>
      <c r="O1321" s="217"/>
      <c r="P1321" s="217"/>
      <c r="Q1321" s="217"/>
      <c r="R1321" s="217"/>
      <c r="S1321" s="217"/>
      <c r="T1321" s="218"/>
      <c r="AT1321" s="219" t="s">
        <v>176</v>
      </c>
      <c r="AU1321" s="219" t="s">
        <v>84</v>
      </c>
      <c r="AV1321" s="13" t="s">
        <v>84</v>
      </c>
      <c r="AW1321" s="13" t="s">
        <v>32</v>
      </c>
      <c r="AX1321" s="13" t="s">
        <v>82</v>
      </c>
      <c r="AY1321" s="219" t="s">
        <v>164</v>
      </c>
    </row>
    <row r="1322" spans="1:65" s="2" customFormat="1" ht="14.45" customHeight="1">
      <c r="A1322" s="34"/>
      <c r="B1322" s="35"/>
      <c r="C1322" s="191" t="s">
        <v>1858</v>
      </c>
      <c r="D1322" s="191" t="s">
        <v>167</v>
      </c>
      <c r="E1322" s="192" t="s">
        <v>1859</v>
      </c>
      <c r="F1322" s="193" t="s">
        <v>1860</v>
      </c>
      <c r="G1322" s="194" t="s">
        <v>244</v>
      </c>
      <c r="H1322" s="195">
        <v>45</v>
      </c>
      <c r="I1322" s="196"/>
      <c r="J1322" s="197">
        <f>ROUND(I1322*H1322,2)</f>
        <v>0</v>
      </c>
      <c r="K1322" s="193" t="s">
        <v>1</v>
      </c>
      <c r="L1322" s="39"/>
      <c r="M1322" s="198" t="s">
        <v>1</v>
      </c>
      <c r="N1322" s="199" t="s">
        <v>42</v>
      </c>
      <c r="O1322" s="71"/>
      <c r="P1322" s="200">
        <f>O1322*H1322</f>
        <v>0</v>
      </c>
      <c r="Q1322" s="200">
        <v>0</v>
      </c>
      <c r="R1322" s="200">
        <f>Q1322*H1322</f>
        <v>0</v>
      </c>
      <c r="S1322" s="200">
        <v>0</v>
      </c>
      <c r="T1322" s="201">
        <f>S1322*H1322</f>
        <v>0</v>
      </c>
      <c r="U1322" s="34"/>
      <c r="V1322" s="34"/>
      <c r="W1322" s="34"/>
      <c r="X1322" s="34"/>
      <c r="Y1322" s="34"/>
      <c r="Z1322" s="34"/>
      <c r="AA1322" s="34"/>
      <c r="AB1322" s="34"/>
      <c r="AC1322" s="34"/>
      <c r="AD1322" s="34"/>
      <c r="AE1322" s="34"/>
      <c r="AR1322" s="202" t="s">
        <v>865</v>
      </c>
      <c r="AT1322" s="202" t="s">
        <v>167</v>
      </c>
      <c r="AU1322" s="202" t="s">
        <v>84</v>
      </c>
      <c r="AY1322" s="17" t="s">
        <v>164</v>
      </c>
      <c r="BE1322" s="203">
        <f>IF(N1322="základní",J1322,0)</f>
        <v>0</v>
      </c>
      <c r="BF1322" s="203">
        <f>IF(N1322="snížená",J1322,0)</f>
        <v>0</v>
      </c>
      <c r="BG1322" s="203">
        <f>IF(N1322="zákl. přenesená",J1322,0)</f>
        <v>0</v>
      </c>
      <c r="BH1322" s="203">
        <f>IF(N1322="sníž. přenesená",J1322,0)</f>
        <v>0</v>
      </c>
      <c r="BI1322" s="203">
        <f>IF(N1322="nulová",J1322,0)</f>
        <v>0</v>
      </c>
      <c r="BJ1322" s="17" t="s">
        <v>84</v>
      </c>
      <c r="BK1322" s="203">
        <f>ROUND(I1322*H1322,2)</f>
        <v>0</v>
      </c>
      <c r="BL1322" s="17" t="s">
        <v>865</v>
      </c>
      <c r="BM1322" s="202" t="s">
        <v>1861</v>
      </c>
    </row>
    <row r="1323" spans="1:65" s="2" customFormat="1" ht="11.25">
      <c r="A1323" s="34"/>
      <c r="B1323" s="35"/>
      <c r="C1323" s="36"/>
      <c r="D1323" s="204" t="s">
        <v>174</v>
      </c>
      <c r="E1323" s="36"/>
      <c r="F1323" s="205" t="s">
        <v>1860</v>
      </c>
      <c r="G1323" s="36"/>
      <c r="H1323" s="36"/>
      <c r="I1323" s="206"/>
      <c r="J1323" s="36"/>
      <c r="K1323" s="36"/>
      <c r="L1323" s="39"/>
      <c r="M1323" s="207"/>
      <c r="N1323" s="208"/>
      <c r="O1323" s="71"/>
      <c r="P1323" s="71"/>
      <c r="Q1323" s="71"/>
      <c r="R1323" s="71"/>
      <c r="S1323" s="71"/>
      <c r="T1323" s="72"/>
      <c r="U1323" s="34"/>
      <c r="V1323" s="34"/>
      <c r="W1323" s="34"/>
      <c r="X1323" s="34"/>
      <c r="Y1323" s="34"/>
      <c r="Z1323" s="34"/>
      <c r="AA1323" s="34"/>
      <c r="AB1323" s="34"/>
      <c r="AC1323" s="34"/>
      <c r="AD1323" s="34"/>
      <c r="AE1323" s="34"/>
      <c r="AT1323" s="17" t="s">
        <v>174</v>
      </c>
      <c r="AU1323" s="17" t="s">
        <v>84</v>
      </c>
    </row>
    <row r="1324" spans="1:65" s="13" customFormat="1" ht="11.25">
      <c r="B1324" s="209"/>
      <c r="C1324" s="210"/>
      <c r="D1324" s="204" t="s">
        <v>176</v>
      </c>
      <c r="E1324" s="211" t="s">
        <v>1</v>
      </c>
      <c r="F1324" s="212" t="s">
        <v>1862</v>
      </c>
      <c r="G1324" s="210"/>
      <c r="H1324" s="213">
        <v>45</v>
      </c>
      <c r="I1324" s="214"/>
      <c r="J1324" s="210"/>
      <c r="K1324" s="210"/>
      <c r="L1324" s="215"/>
      <c r="M1324" s="216"/>
      <c r="N1324" s="217"/>
      <c r="O1324" s="217"/>
      <c r="P1324" s="217"/>
      <c r="Q1324" s="217"/>
      <c r="R1324" s="217"/>
      <c r="S1324" s="217"/>
      <c r="T1324" s="218"/>
      <c r="AT1324" s="219" t="s">
        <v>176</v>
      </c>
      <c r="AU1324" s="219" t="s">
        <v>84</v>
      </c>
      <c r="AV1324" s="13" t="s">
        <v>84</v>
      </c>
      <c r="AW1324" s="13" t="s">
        <v>32</v>
      </c>
      <c r="AX1324" s="13" t="s">
        <v>82</v>
      </c>
      <c r="AY1324" s="219" t="s">
        <v>164</v>
      </c>
    </row>
    <row r="1325" spans="1:65" s="2" customFormat="1" ht="14.45" customHeight="1">
      <c r="A1325" s="34"/>
      <c r="B1325" s="35"/>
      <c r="C1325" s="191" t="s">
        <v>1863</v>
      </c>
      <c r="D1325" s="191" t="s">
        <v>167</v>
      </c>
      <c r="E1325" s="192" t="s">
        <v>1864</v>
      </c>
      <c r="F1325" s="193" t="s">
        <v>1865</v>
      </c>
      <c r="G1325" s="194" t="s">
        <v>244</v>
      </c>
      <c r="H1325" s="195">
        <v>8</v>
      </c>
      <c r="I1325" s="196"/>
      <c r="J1325" s="197">
        <f>ROUND(I1325*H1325,2)</f>
        <v>0</v>
      </c>
      <c r="K1325" s="193" t="s">
        <v>1</v>
      </c>
      <c r="L1325" s="39"/>
      <c r="M1325" s="198" t="s">
        <v>1</v>
      </c>
      <c r="N1325" s="199" t="s">
        <v>42</v>
      </c>
      <c r="O1325" s="71"/>
      <c r="P1325" s="200">
        <f>O1325*H1325</f>
        <v>0</v>
      </c>
      <c r="Q1325" s="200">
        <v>0</v>
      </c>
      <c r="R1325" s="200">
        <f>Q1325*H1325</f>
        <v>0</v>
      </c>
      <c r="S1325" s="200">
        <v>0</v>
      </c>
      <c r="T1325" s="201">
        <f>S1325*H1325</f>
        <v>0</v>
      </c>
      <c r="U1325" s="34"/>
      <c r="V1325" s="34"/>
      <c r="W1325" s="34"/>
      <c r="X1325" s="34"/>
      <c r="Y1325" s="34"/>
      <c r="Z1325" s="34"/>
      <c r="AA1325" s="34"/>
      <c r="AB1325" s="34"/>
      <c r="AC1325" s="34"/>
      <c r="AD1325" s="34"/>
      <c r="AE1325" s="34"/>
      <c r="AR1325" s="202" t="s">
        <v>865</v>
      </c>
      <c r="AT1325" s="202" t="s">
        <v>167</v>
      </c>
      <c r="AU1325" s="202" t="s">
        <v>84</v>
      </c>
      <c r="AY1325" s="17" t="s">
        <v>164</v>
      </c>
      <c r="BE1325" s="203">
        <f>IF(N1325="základní",J1325,0)</f>
        <v>0</v>
      </c>
      <c r="BF1325" s="203">
        <f>IF(N1325="snížená",J1325,0)</f>
        <v>0</v>
      </c>
      <c r="BG1325" s="203">
        <f>IF(N1325="zákl. přenesená",J1325,0)</f>
        <v>0</v>
      </c>
      <c r="BH1325" s="203">
        <f>IF(N1325="sníž. přenesená",J1325,0)</f>
        <v>0</v>
      </c>
      <c r="BI1325" s="203">
        <f>IF(N1325="nulová",J1325,0)</f>
        <v>0</v>
      </c>
      <c r="BJ1325" s="17" t="s">
        <v>84</v>
      </c>
      <c r="BK1325" s="203">
        <f>ROUND(I1325*H1325,2)</f>
        <v>0</v>
      </c>
      <c r="BL1325" s="17" t="s">
        <v>865</v>
      </c>
      <c r="BM1325" s="202" t="s">
        <v>1866</v>
      </c>
    </row>
    <row r="1326" spans="1:65" s="2" customFormat="1" ht="11.25">
      <c r="A1326" s="34"/>
      <c r="B1326" s="35"/>
      <c r="C1326" s="36"/>
      <c r="D1326" s="204" t="s">
        <v>174</v>
      </c>
      <c r="E1326" s="36"/>
      <c r="F1326" s="205" t="s">
        <v>1865</v>
      </c>
      <c r="G1326" s="36"/>
      <c r="H1326" s="36"/>
      <c r="I1326" s="206"/>
      <c r="J1326" s="36"/>
      <c r="K1326" s="36"/>
      <c r="L1326" s="39"/>
      <c r="M1326" s="207"/>
      <c r="N1326" s="208"/>
      <c r="O1326" s="71"/>
      <c r="P1326" s="71"/>
      <c r="Q1326" s="71"/>
      <c r="R1326" s="71"/>
      <c r="S1326" s="71"/>
      <c r="T1326" s="72"/>
      <c r="U1326" s="34"/>
      <c r="V1326" s="34"/>
      <c r="W1326" s="34"/>
      <c r="X1326" s="34"/>
      <c r="Y1326" s="34"/>
      <c r="Z1326" s="34"/>
      <c r="AA1326" s="34"/>
      <c r="AB1326" s="34"/>
      <c r="AC1326" s="34"/>
      <c r="AD1326" s="34"/>
      <c r="AE1326" s="34"/>
      <c r="AT1326" s="17" t="s">
        <v>174</v>
      </c>
      <c r="AU1326" s="17" t="s">
        <v>84</v>
      </c>
    </row>
    <row r="1327" spans="1:65" s="13" customFormat="1" ht="11.25">
      <c r="B1327" s="209"/>
      <c r="C1327" s="210"/>
      <c r="D1327" s="204" t="s">
        <v>176</v>
      </c>
      <c r="E1327" s="211" t="s">
        <v>1</v>
      </c>
      <c r="F1327" s="212" t="s">
        <v>1867</v>
      </c>
      <c r="G1327" s="210"/>
      <c r="H1327" s="213">
        <v>8</v>
      </c>
      <c r="I1327" s="214"/>
      <c r="J1327" s="210"/>
      <c r="K1327" s="210"/>
      <c r="L1327" s="215"/>
      <c r="M1327" s="216"/>
      <c r="N1327" s="217"/>
      <c r="O1327" s="217"/>
      <c r="P1327" s="217"/>
      <c r="Q1327" s="217"/>
      <c r="R1327" s="217"/>
      <c r="S1327" s="217"/>
      <c r="T1327" s="218"/>
      <c r="AT1327" s="219" t="s">
        <v>176</v>
      </c>
      <c r="AU1327" s="219" t="s">
        <v>84</v>
      </c>
      <c r="AV1327" s="13" t="s">
        <v>84</v>
      </c>
      <c r="AW1327" s="13" t="s">
        <v>32</v>
      </c>
      <c r="AX1327" s="13" t="s">
        <v>82</v>
      </c>
      <c r="AY1327" s="219" t="s">
        <v>164</v>
      </c>
    </row>
    <row r="1328" spans="1:65" s="2" customFormat="1" ht="14.45" customHeight="1">
      <c r="A1328" s="34"/>
      <c r="B1328" s="35"/>
      <c r="C1328" s="191" t="s">
        <v>1868</v>
      </c>
      <c r="D1328" s="191" t="s">
        <v>167</v>
      </c>
      <c r="E1328" s="192" t="s">
        <v>1869</v>
      </c>
      <c r="F1328" s="193" t="s">
        <v>1870</v>
      </c>
      <c r="G1328" s="194" t="s">
        <v>244</v>
      </c>
      <c r="H1328" s="195">
        <v>24</v>
      </c>
      <c r="I1328" s="196"/>
      <c r="J1328" s="197">
        <f>ROUND(I1328*H1328,2)</f>
        <v>0</v>
      </c>
      <c r="K1328" s="193" t="s">
        <v>1</v>
      </c>
      <c r="L1328" s="39"/>
      <c r="M1328" s="198" t="s">
        <v>1</v>
      </c>
      <c r="N1328" s="199" t="s">
        <v>42</v>
      </c>
      <c r="O1328" s="71"/>
      <c r="P1328" s="200">
        <f>O1328*H1328</f>
        <v>0</v>
      </c>
      <c r="Q1328" s="200">
        <v>0</v>
      </c>
      <c r="R1328" s="200">
        <f>Q1328*H1328</f>
        <v>0</v>
      </c>
      <c r="S1328" s="200">
        <v>0</v>
      </c>
      <c r="T1328" s="201">
        <f>S1328*H1328</f>
        <v>0</v>
      </c>
      <c r="U1328" s="34"/>
      <c r="V1328" s="34"/>
      <c r="W1328" s="34"/>
      <c r="X1328" s="34"/>
      <c r="Y1328" s="34"/>
      <c r="Z1328" s="34"/>
      <c r="AA1328" s="34"/>
      <c r="AB1328" s="34"/>
      <c r="AC1328" s="34"/>
      <c r="AD1328" s="34"/>
      <c r="AE1328" s="34"/>
      <c r="AR1328" s="202" t="s">
        <v>865</v>
      </c>
      <c r="AT1328" s="202" t="s">
        <v>167</v>
      </c>
      <c r="AU1328" s="202" t="s">
        <v>84</v>
      </c>
      <c r="AY1328" s="17" t="s">
        <v>164</v>
      </c>
      <c r="BE1328" s="203">
        <f>IF(N1328="základní",J1328,0)</f>
        <v>0</v>
      </c>
      <c r="BF1328" s="203">
        <f>IF(N1328="snížená",J1328,0)</f>
        <v>0</v>
      </c>
      <c r="BG1328" s="203">
        <f>IF(N1328="zákl. přenesená",J1328,0)</f>
        <v>0</v>
      </c>
      <c r="BH1328" s="203">
        <f>IF(N1328="sníž. přenesená",J1328,0)</f>
        <v>0</v>
      </c>
      <c r="BI1328" s="203">
        <f>IF(N1328="nulová",J1328,0)</f>
        <v>0</v>
      </c>
      <c r="BJ1328" s="17" t="s">
        <v>84</v>
      </c>
      <c r="BK1328" s="203">
        <f>ROUND(I1328*H1328,2)</f>
        <v>0</v>
      </c>
      <c r="BL1328" s="17" t="s">
        <v>865</v>
      </c>
      <c r="BM1328" s="202" t="s">
        <v>1871</v>
      </c>
    </row>
    <row r="1329" spans="1:65" s="2" customFormat="1" ht="11.25">
      <c r="A1329" s="34"/>
      <c r="B1329" s="35"/>
      <c r="C1329" s="36"/>
      <c r="D1329" s="204" t="s">
        <v>174</v>
      </c>
      <c r="E1329" s="36"/>
      <c r="F1329" s="205" t="s">
        <v>1870</v>
      </c>
      <c r="G1329" s="36"/>
      <c r="H1329" s="36"/>
      <c r="I1329" s="206"/>
      <c r="J1329" s="36"/>
      <c r="K1329" s="36"/>
      <c r="L1329" s="39"/>
      <c r="M1329" s="207"/>
      <c r="N1329" s="208"/>
      <c r="O1329" s="71"/>
      <c r="P1329" s="71"/>
      <c r="Q1329" s="71"/>
      <c r="R1329" s="71"/>
      <c r="S1329" s="71"/>
      <c r="T1329" s="72"/>
      <c r="U1329" s="34"/>
      <c r="V1329" s="34"/>
      <c r="W1329" s="34"/>
      <c r="X1329" s="34"/>
      <c r="Y1329" s="34"/>
      <c r="Z1329" s="34"/>
      <c r="AA1329" s="34"/>
      <c r="AB1329" s="34"/>
      <c r="AC1329" s="34"/>
      <c r="AD1329" s="34"/>
      <c r="AE1329" s="34"/>
      <c r="AT1329" s="17" t="s">
        <v>174</v>
      </c>
      <c r="AU1329" s="17" t="s">
        <v>84</v>
      </c>
    </row>
    <row r="1330" spans="1:65" s="13" customFormat="1" ht="11.25">
      <c r="B1330" s="209"/>
      <c r="C1330" s="210"/>
      <c r="D1330" s="204" t="s">
        <v>176</v>
      </c>
      <c r="E1330" s="211" t="s">
        <v>1</v>
      </c>
      <c r="F1330" s="212" t="s">
        <v>1872</v>
      </c>
      <c r="G1330" s="210"/>
      <c r="H1330" s="213">
        <v>24</v>
      </c>
      <c r="I1330" s="214"/>
      <c r="J1330" s="210"/>
      <c r="K1330" s="210"/>
      <c r="L1330" s="215"/>
      <c r="M1330" s="216"/>
      <c r="N1330" s="217"/>
      <c r="O1330" s="217"/>
      <c r="P1330" s="217"/>
      <c r="Q1330" s="217"/>
      <c r="R1330" s="217"/>
      <c r="S1330" s="217"/>
      <c r="T1330" s="218"/>
      <c r="AT1330" s="219" t="s">
        <v>176</v>
      </c>
      <c r="AU1330" s="219" t="s">
        <v>84</v>
      </c>
      <c r="AV1330" s="13" t="s">
        <v>84</v>
      </c>
      <c r="AW1330" s="13" t="s">
        <v>32</v>
      </c>
      <c r="AX1330" s="13" t="s">
        <v>82</v>
      </c>
      <c r="AY1330" s="219" t="s">
        <v>164</v>
      </c>
    </row>
    <row r="1331" spans="1:65" s="2" customFormat="1" ht="14.45" customHeight="1">
      <c r="A1331" s="34"/>
      <c r="B1331" s="35"/>
      <c r="C1331" s="191" t="s">
        <v>1873</v>
      </c>
      <c r="D1331" s="191" t="s">
        <v>167</v>
      </c>
      <c r="E1331" s="192" t="s">
        <v>1874</v>
      </c>
      <c r="F1331" s="193" t="s">
        <v>1875</v>
      </c>
      <c r="G1331" s="194" t="s">
        <v>244</v>
      </c>
      <c r="H1331" s="195">
        <v>4</v>
      </c>
      <c r="I1331" s="196"/>
      <c r="J1331" s="197">
        <f>ROUND(I1331*H1331,2)</f>
        <v>0</v>
      </c>
      <c r="K1331" s="193" t="s">
        <v>1</v>
      </c>
      <c r="L1331" s="39"/>
      <c r="M1331" s="198" t="s">
        <v>1</v>
      </c>
      <c r="N1331" s="199" t="s">
        <v>42</v>
      </c>
      <c r="O1331" s="71"/>
      <c r="P1331" s="200">
        <f>O1331*H1331</f>
        <v>0</v>
      </c>
      <c r="Q1331" s="200">
        <v>0</v>
      </c>
      <c r="R1331" s="200">
        <f>Q1331*H1331</f>
        <v>0</v>
      </c>
      <c r="S1331" s="200">
        <v>0</v>
      </c>
      <c r="T1331" s="201">
        <f>S1331*H1331</f>
        <v>0</v>
      </c>
      <c r="U1331" s="34"/>
      <c r="V1331" s="34"/>
      <c r="W1331" s="34"/>
      <c r="X1331" s="34"/>
      <c r="Y1331" s="34"/>
      <c r="Z1331" s="34"/>
      <c r="AA1331" s="34"/>
      <c r="AB1331" s="34"/>
      <c r="AC1331" s="34"/>
      <c r="AD1331" s="34"/>
      <c r="AE1331" s="34"/>
      <c r="AR1331" s="202" t="s">
        <v>865</v>
      </c>
      <c r="AT1331" s="202" t="s">
        <v>167</v>
      </c>
      <c r="AU1331" s="202" t="s">
        <v>84</v>
      </c>
      <c r="AY1331" s="17" t="s">
        <v>164</v>
      </c>
      <c r="BE1331" s="203">
        <f>IF(N1331="základní",J1331,0)</f>
        <v>0</v>
      </c>
      <c r="BF1331" s="203">
        <f>IF(N1331="snížená",J1331,0)</f>
        <v>0</v>
      </c>
      <c r="BG1331" s="203">
        <f>IF(N1331="zákl. přenesená",J1331,0)</f>
        <v>0</v>
      </c>
      <c r="BH1331" s="203">
        <f>IF(N1331="sníž. přenesená",J1331,0)</f>
        <v>0</v>
      </c>
      <c r="BI1331" s="203">
        <f>IF(N1331="nulová",J1331,0)</f>
        <v>0</v>
      </c>
      <c r="BJ1331" s="17" t="s">
        <v>84</v>
      </c>
      <c r="BK1331" s="203">
        <f>ROUND(I1331*H1331,2)</f>
        <v>0</v>
      </c>
      <c r="BL1331" s="17" t="s">
        <v>865</v>
      </c>
      <c r="BM1331" s="202" t="s">
        <v>1876</v>
      </c>
    </row>
    <row r="1332" spans="1:65" s="2" customFormat="1" ht="11.25">
      <c r="A1332" s="34"/>
      <c r="B1332" s="35"/>
      <c r="C1332" s="36"/>
      <c r="D1332" s="204" t="s">
        <v>174</v>
      </c>
      <c r="E1332" s="36"/>
      <c r="F1332" s="205" t="s">
        <v>1875</v>
      </c>
      <c r="G1332" s="36"/>
      <c r="H1332" s="36"/>
      <c r="I1332" s="206"/>
      <c r="J1332" s="36"/>
      <c r="K1332" s="36"/>
      <c r="L1332" s="39"/>
      <c r="M1332" s="207"/>
      <c r="N1332" s="208"/>
      <c r="O1332" s="71"/>
      <c r="P1332" s="71"/>
      <c r="Q1332" s="71"/>
      <c r="R1332" s="71"/>
      <c r="S1332" s="71"/>
      <c r="T1332" s="72"/>
      <c r="U1332" s="34"/>
      <c r="V1332" s="34"/>
      <c r="W1332" s="34"/>
      <c r="X1332" s="34"/>
      <c r="Y1332" s="34"/>
      <c r="Z1332" s="34"/>
      <c r="AA1332" s="34"/>
      <c r="AB1332" s="34"/>
      <c r="AC1332" s="34"/>
      <c r="AD1332" s="34"/>
      <c r="AE1332" s="34"/>
      <c r="AT1332" s="17" t="s">
        <v>174</v>
      </c>
      <c r="AU1332" s="17" t="s">
        <v>84</v>
      </c>
    </row>
    <row r="1333" spans="1:65" s="13" customFormat="1" ht="11.25">
      <c r="B1333" s="209"/>
      <c r="C1333" s="210"/>
      <c r="D1333" s="204" t="s">
        <v>176</v>
      </c>
      <c r="E1333" s="211" t="s">
        <v>1</v>
      </c>
      <c r="F1333" s="212" t="s">
        <v>1877</v>
      </c>
      <c r="G1333" s="210"/>
      <c r="H1333" s="213">
        <v>4</v>
      </c>
      <c r="I1333" s="214"/>
      <c r="J1333" s="210"/>
      <c r="K1333" s="210"/>
      <c r="L1333" s="215"/>
      <c r="M1333" s="216"/>
      <c r="N1333" s="217"/>
      <c r="O1333" s="217"/>
      <c r="P1333" s="217"/>
      <c r="Q1333" s="217"/>
      <c r="R1333" s="217"/>
      <c r="S1333" s="217"/>
      <c r="T1333" s="218"/>
      <c r="AT1333" s="219" t="s">
        <v>176</v>
      </c>
      <c r="AU1333" s="219" t="s">
        <v>84</v>
      </c>
      <c r="AV1333" s="13" t="s">
        <v>84</v>
      </c>
      <c r="AW1333" s="13" t="s">
        <v>32</v>
      </c>
      <c r="AX1333" s="13" t="s">
        <v>82</v>
      </c>
      <c r="AY1333" s="219" t="s">
        <v>164</v>
      </c>
    </row>
    <row r="1334" spans="1:65" s="2" customFormat="1" ht="14.45" customHeight="1">
      <c r="A1334" s="34"/>
      <c r="B1334" s="35"/>
      <c r="C1334" s="191" t="s">
        <v>1878</v>
      </c>
      <c r="D1334" s="191" t="s">
        <v>167</v>
      </c>
      <c r="E1334" s="192" t="s">
        <v>1879</v>
      </c>
      <c r="F1334" s="193" t="s">
        <v>1880</v>
      </c>
      <c r="G1334" s="194" t="s">
        <v>244</v>
      </c>
      <c r="H1334" s="195">
        <v>4</v>
      </c>
      <c r="I1334" s="196"/>
      <c r="J1334" s="197">
        <f>ROUND(I1334*H1334,2)</f>
        <v>0</v>
      </c>
      <c r="K1334" s="193" t="s">
        <v>1</v>
      </c>
      <c r="L1334" s="39"/>
      <c r="M1334" s="198" t="s">
        <v>1</v>
      </c>
      <c r="N1334" s="199" t="s">
        <v>42</v>
      </c>
      <c r="O1334" s="71"/>
      <c r="P1334" s="200">
        <f>O1334*H1334</f>
        <v>0</v>
      </c>
      <c r="Q1334" s="200">
        <v>0</v>
      </c>
      <c r="R1334" s="200">
        <f>Q1334*H1334</f>
        <v>0</v>
      </c>
      <c r="S1334" s="200">
        <v>0</v>
      </c>
      <c r="T1334" s="201">
        <f>S1334*H1334</f>
        <v>0</v>
      </c>
      <c r="U1334" s="34"/>
      <c r="V1334" s="34"/>
      <c r="W1334" s="34"/>
      <c r="X1334" s="34"/>
      <c r="Y1334" s="34"/>
      <c r="Z1334" s="34"/>
      <c r="AA1334" s="34"/>
      <c r="AB1334" s="34"/>
      <c r="AC1334" s="34"/>
      <c r="AD1334" s="34"/>
      <c r="AE1334" s="34"/>
      <c r="AR1334" s="202" t="s">
        <v>865</v>
      </c>
      <c r="AT1334" s="202" t="s">
        <v>167</v>
      </c>
      <c r="AU1334" s="202" t="s">
        <v>84</v>
      </c>
      <c r="AY1334" s="17" t="s">
        <v>164</v>
      </c>
      <c r="BE1334" s="203">
        <f>IF(N1334="základní",J1334,0)</f>
        <v>0</v>
      </c>
      <c r="BF1334" s="203">
        <f>IF(N1334="snížená",J1334,0)</f>
        <v>0</v>
      </c>
      <c r="BG1334" s="203">
        <f>IF(N1334="zákl. přenesená",J1334,0)</f>
        <v>0</v>
      </c>
      <c r="BH1334" s="203">
        <f>IF(N1334="sníž. přenesená",J1334,0)</f>
        <v>0</v>
      </c>
      <c r="BI1334" s="203">
        <f>IF(N1334="nulová",J1334,0)</f>
        <v>0</v>
      </c>
      <c r="BJ1334" s="17" t="s">
        <v>84</v>
      </c>
      <c r="BK1334" s="203">
        <f>ROUND(I1334*H1334,2)</f>
        <v>0</v>
      </c>
      <c r="BL1334" s="17" t="s">
        <v>865</v>
      </c>
      <c r="BM1334" s="202" t="s">
        <v>1881</v>
      </c>
    </row>
    <row r="1335" spans="1:65" s="2" customFormat="1" ht="11.25">
      <c r="A1335" s="34"/>
      <c r="B1335" s="35"/>
      <c r="C1335" s="36"/>
      <c r="D1335" s="204" t="s">
        <v>174</v>
      </c>
      <c r="E1335" s="36"/>
      <c r="F1335" s="205" t="s">
        <v>1880</v>
      </c>
      <c r="G1335" s="36"/>
      <c r="H1335" s="36"/>
      <c r="I1335" s="206"/>
      <c r="J1335" s="36"/>
      <c r="K1335" s="36"/>
      <c r="L1335" s="39"/>
      <c r="M1335" s="207"/>
      <c r="N1335" s="208"/>
      <c r="O1335" s="71"/>
      <c r="P1335" s="71"/>
      <c r="Q1335" s="71"/>
      <c r="R1335" s="71"/>
      <c r="S1335" s="71"/>
      <c r="T1335" s="72"/>
      <c r="U1335" s="34"/>
      <c r="V1335" s="34"/>
      <c r="W1335" s="34"/>
      <c r="X1335" s="34"/>
      <c r="Y1335" s="34"/>
      <c r="Z1335" s="34"/>
      <c r="AA1335" s="34"/>
      <c r="AB1335" s="34"/>
      <c r="AC1335" s="34"/>
      <c r="AD1335" s="34"/>
      <c r="AE1335" s="34"/>
      <c r="AT1335" s="17" t="s">
        <v>174</v>
      </c>
      <c r="AU1335" s="17" t="s">
        <v>84</v>
      </c>
    </row>
    <row r="1336" spans="1:65" s="13" customFormat="1" ht="11.25">
      <c r="B1336" s="209"/>
      <c r="C1336" s="210"/>
      <c r="D1336" s="204" t="s">
        <v>176</v>
      </c>
      <c r="E1336" s="211" t="s">
        <v>1</v>
      </c>
      <c r="F1336" s="212" t="s">
        <v>1877</v>
      </c>
      <c r="G1336" s="210"/>
      <c r="H1336" s="213">
        <v>4</v>
      </c>
      <c r="I1336" s="214"/>
      <c r="J1336" s="210"/>
      <c r="K1336" s="210"/>
      <c r="L1336" s="215"/>
      <c r="M1336" s="216"/>
      <c r="N1336" s="217"/>
      <c r="O1336" s="217"/>
      <c r="P1336" s="217"/>
      <c r="Q1336" s="217"/>
      <c r="R1336" s="217"/>
      <c r="S1336" s="217"/>
      <c r="T1336" s="218"/>
      <c r="AT1336" s="219" t="s">
        <v>176</v>
      </c>
      <c r="AU1336" s="219" t="s">
        <v>84</v>
      </c>
      <c r="AV1336" s="13" t="s">
        <v>84</v>
      </c>
      <c r="AW1336" s="13" t="s">
        <v>32</v>
      </c>
      <c r="AX1336" s="13" t="s">
        <v>82</v>
      </c>
      <c r="AY1336" s="219" t="s">
        <v>164</v>
      </c>
    </row>
    <row r="1337" spans="1:65" s="2" customFormat="1" ht="14.45" customHeight="1">
      <c r="A1337" s="34"/>
      <c r="B1337" s="35"/>
      <c r="C1337" s="191" t="s">
        <v>1882</v>
      </c>
      <c r="D1337" s="191" t="s">
        <v>167</v>
      </c>
      <c r="E1337" s="192" t="s">
        <v>1883</v>
      </c>
      <c r="F1337" s="193" t="s">
        <v>1884</v>
      </c>
      <c r="G1337" s="194" t="s">
        <v>244</v>
      </c>
      <c r="H1337" s="195">
        <v>15</v>
      </c>
      <c r="I1337" s="196"/>
      <c r="J1337" s="197">
        <f>ROUND(I1337*H1337,2)</f>
        <v>0</v>
      </c>
      <c r="K1337" s="193" t="s">
        <v>1</v>
      </c>
      <c r="L1337" s="39"/>
      <c r="M1337" s="198" t="s">
        <v>1</v>
      </c>
      <c r="N1337" s="199" t="s">
        <v>42</v>
      </c>
      <c r="O1337" s="71"/>
      <c r="P1337" s="200">
        <f>O1337*H1337</f>
        <v>0</v>
      </c>
      <c r="Q1337" s="200">
        <v>0</v>
      </c>
      <c r="R1337" s="200">
        <f>Q1337*H1337</f>
        <v>0</v>
      </c>
      <c r="S1337" s="200">
        <v>0</v>
      </c>
      <c r="T1337" s="201">
        <f>S1337*H1337</f>
        <v>0</v>
      </c>
      <c r="U1337" s="34"/>
      <c r="V1337" s="34"/>
      <c r="W1337" s="34"/>
      <c r="X1337" s="34"/>
      <c r="Y1337" s="34"/>
      <c r="Z1337" s="34"/>
      <c r="AA1337" s="34"/>
      <c r="AB1337" s="34"/>
      <c r="AC1337" s="34"/>
      <c r="AD1337" s="34"/>
      <c r="AE1337" s="34"/>
      <c r="AR1337" s="202" t="s">
        <v>865</v>
      </c>
      <c r="AT1337" s="202" t="s">
        <v>167</v>
      </c>
      <c r="AU1337" s="202" t="s">
        <v>84</v>
      </c>
      <c r="AY1337" s="17" t="s">
        <v>164</v>
      </c>
      <c r="BE1337" s="203">
        <f>IF(N1337="základní",J1337,0)</f>
        <v>0</v>
      </c>
      <c r="BF1337" s="203">
        <f>IF(N1337="snížená",J1337,0)</f>
        <v>0</v>
      </c>
      <c r="BG1337" s="203">
        <f>IF(N1337="zákl. přenesená",J1337,0)</f>
        <v>0</v>
      </c>
      <c r="BH1337" s="203">
        <f>IF(N1337="sníž. přenesená",J1337,0)</f>
        <v>0</v>
      </c>
      <c r="BI1337" s="203">
        <f>IF(N1337="nulová",J1337,0)</f>
        <v>0</v>
      </c>
      <c r="BJ1337" s="17" t="s">
        <v>84</v>
      </c>
      <c r="BK1337" s="203">
        <f>ROUND(I1337*H1337,2)</f>
        <v>0</v>
      </c>
      <c r="BL1337" s="17" t="s">
        <v>865</v>
      </c>
      <c r="BM1337" s="202" t="s">
        <v>1885</v>
      </c>
    </row>
    <row r="1338" spans="1:65" s="2" customFormat="1" ht="11.25">
      <c r="A1338" s="34"/>
      <c r="B1338" s="35"/>
      <c r="C1338" s="36"/>
      <c r="D1338" s="204" t="s">
        <v>174</v>
      </c>
      <c r="E1338" s="36"/>
      <c r="F1338" s="205" t="s">
        <v>1884</v>
      </c>
      <c r="G1338" s="36"/>
      <c r="H1338" s="36"/>
      <c r="I1338" s="206"/>
      <c r="J1338" s="36"/>
      <c r="K1338" s="36"/>
      <c r="L1338" s="39"/>
      <c r="M1338" s="207"/>
      <c r="N1338" s="208"/>
      <c r="O1338" s="71"/>
      <c r="P1338" s="71"/>
      <c r="Q1338" s="71"/>
      <c r="R1338" s="71"/>
      <c r="S1338" s="71"/>
      <c r="T1338" s="72"/>
      <c r="U1338" s="34"/>
      <c r="V1338" s="34"/>
      <c r="W1338" s="34"/>
      <c r="X1338" s="34"/>
      <c r="Y1338" s="34"/>
      <c r="Z1338" s="34"/>
      <c r="AA1338" s="34"/>
      <c r="AB1338" s="34"/>
      <c r="AC1338" s="34"/>
      <c r="AD1338" s="34"/>
      <c r="AE1338" s="34"/>
      <c r="AT1338" s="17" t="s">
        <v>174</v>
      </c>
      <c r="AU1338" s="17" t="s">
        <v>84</v>
      </c>
    </row>
    <row r="1339" spans="1:65" s="13" customFormat="1" ht="11.25">
      <c r="B1339" s="209"/>
      <c r="C1339" s="210"/>
      <c r="D1339" s="204" t="s">
        <v>176</v>
      </c>
      <c r="E1339" s="211" t="s">
        <v>1</v>
      </c>
      <c r="F1339" s="212" t="s">
        <v>1886</v>
      </c>
      <c r="G1339" s="210"/>
      <c r="H1339" s="213">
        <v>15</v>
      </c>
      <c r="I1339" s="214"/>
      <c r="J1339" s="210"/>
      <c r="K1339" s="210"/>
      <c r="L1339" s="215"/>
      <c r="M1339" s="216"/>
      <c r="N1339" s="217"/>
      <c r="O1339" s="217"/>
      <c r="P1339" s="217"/>
      <c r="Q1339" s="217"/>
      <c r="R1339" s="217"/>
      <c r="S1339" s="217"/>
      <c r="T1339" s="218"/>
      <c r="AT1339" s="219" t="s">
        <v>176</v>
      </c>
      <c r="AU1339" s="219" t="s">
        <v>84</v>
      </c>
      <c r="AV1339" s="13" t="s">
        <v>84</v>
      </c>
      <c r="AW1339" s="13" t="s">
        <v>32</v>
      </c>
      <c r="AX1339" s="13" t="s">
        <v>82</v>
      </c>
      <c r="AY1339" s="219" t="s">
        <v>164</v>
      </c>
    </row>
    <row r="1340" spans="1:65" s="2" customFormat="1" ht="14.45" customHeight="1">
      <c r="A1340" s="34"/>
      <c r="B1340" s="35"/>
      <c r="C1340" s="191" t="s">
        <v>1887</v>
      </c>
      <c r="D1340" s="191" t="s">
        <v>167</v>
      </c>
      <c r="E1340" s="192" t="s">
        <v>1888</v>
      </c>
      <c r="F1340" s="193" t="s">
        <v>1889</v>
      </c>
      <c r="G1340" s="194" t="s">
        <v>244</v>
      </c>
      <c r="H1340" s="195">
        <v>8</v>
      </c>
      <c r="I1340" s="196"/>
      <c r="J1340" s="197">
        <f>ROUND(I1340*H1340,2)</f>
        <v>0</v>
      </c>
      <c r="K1340" s="193" t="s">
        <v>1</v>
      </c>
      <c r="L1340" s="39"/>
      <c r="M1340" s="198" t="s">
        <v>1</v>
      </c>
      <c r="N1340" s="199" t="s">
        <v>42</v>
      </c>
      <c r="O1340" s="71"/>
      <c r="P1340" s="200">
        <f>O1340*H1340</f>
        <v>0</v>
      </c>
      <c r="Q1340" s="200">
        <v>0</v>
      </c>
      <c r="R1340" s="200">
        <f>Q1340*H1340</f>
        <v>0</v>
      </c>
      <c r="S1340" s="200">
        <v>0</v>
      </c>
      <c r="T1340" s="201">
        <f>S1340*H1340</f>
        <v>0</v>
      </c>
      <c r="U1340" s="34"/>
      <c r="V1340" s="34"/>
      <c r="W1340" s="34"/>
      <c r="X1340" s="34"/>
      <c r="Y1340" s="34"/>
      <c r="Z1340" s="34"/>
      <c r="AA1340" s="34"/>
      <c r="AB1340" s="34"/>
      <c r="AC1340" s="34"/>
      <c r="AD1340" s="34"/>
      <c r="AE1340" s="34"/>
      <c r="AR1340" s="202" t="s">
        <v>865</v>
      </c>
      <c r="AT1340" s="202" t="s">
        <v>167</v>
      </c>
      <c r="AU1340" s="202" t="s">
        <v>84</v>
      </c>
      <c r="AY1340" s="17" t="s">
        <v>164</v>
      </c>
      <c r="BE1340" s="203">
        <f>IF(N1340="základní",J1340,0)</f>
        <v>0</v>
      </c>
      <c r="BF1340" s="203">
        <f>IF(N1340="snížená",J1340,0)</f>
        <v>0</v>
      </c>
      <c r="BG1340" s="203">
        <f>IF(N1340="zákl. přenesená",J1340,0)</f>
        <v>0</v>
      </c>
      <c r="BH1340" s="203">
        <f>IF(N1340="sníž. přenesená",J1340,0)</f>
        <v>0</v>
      </c>
      <c r="BI1340" s="203">
        <f>IF(N1340="nulová",J1340,0)</f>
        <v>0</v>
      </c>
      <c r="BJ1340" s="17" t="s">
        <v>84</v>
      </c>
      <c r="BK1340" s="203">
        <f>ROUND(I1340*H1340,2)</f>
        <v>0</v>
      </c>
      <c r="BL1340" s="17" t="s">
        <v>865</v>
      </c>
      <c r="BM1340" s="202" t="s">
        <v>1890</v>
      </c>
    </row>
    <row r="1341" spans="1:65" s="2" customFormat="1" ht="11.25">
      <c r="A1341" s="34"/>
      <c r="B1341" s="35"/>
      <c r="C1341" s="36"/>
      <c r="D1341" s="204" t="s">
        <v>174</v>
      </c>
      <c r="E1341" s="36"/>
      <c r="F1341" s="205" t="s">
        <v>1889</v>
      </c>
      <c r="G1341" s="36"/>
      <c r="H1341" s="36"/>
      <c r="I1341" s="206"/>
      <c r="J1341" s="36"/>
      <c r="K1341" s="36"/>
      <c r="L1341" s="39"/>
      <c r="M1341" s="207"/>
      <c r="N1341" s="208"/>
      <c r="O1341" s="71"/>
      <c r="P1341" s="71"/>
      <c r="Q1341" s="71"/>
      <c r="R1341" s="71"/>
      <c r="S1341" s="71"/>
      <c r="T1341" s="72"/>
      <c r="U1341" s="34"/>
      <c r="V1341" s="34"/>
      <c r="W1341" s="34"/>
      <c r="X1341" s="34"/>
      <c r="Y1341" s="34"/>
      <c r="Z1341" s="34"/>
      <c r="AA1341" s="34"/>
      <c r="AB1341" s="34"/>
      <c r="AC1341" s="34"/>
      <c r="AD1341" s="34"/>
      <c r="AE1341" s="34"/>
      <c r="AT1341" s="17" t="s">
        <v>174</v>
      </c>
      <c r="AU1341" s="17" t="s">
        <v>84</v>
      </c>
    </row>
    <row r="1342" spans="1:65" s="13" customFormat="1" ht="11.25">
      <c r="B1342" s="209"/>
      <c r="C1342" s="210"/>
      <c r="D1342" s="204" t="s">
        <v>176</v>
      </c>
      <c r="E1342" s="211" t="s">
        <v>1</v>
      </c>
      <c r="F1342" s="212" t="s">
        <v>1867</v>
      </c>
      <c r="G1342" s="210"/>
      <c r="H1342" s="213">
        <v>8</v>
      </c>
      <c r="I1342" s="214"/>
      <c r="J1342" s="210"/>
      <c r="K1342" s="210"/>
      <c r="L1342" s="215"/>
      <c r="M1342" s="216"/>
      <c r="N1342" s="217"/>
      <c r="O1342" s="217"/>
      <c r="P1342" s="217"/>
      <c r="Q1342" s="217"/>
      <c r="R1342" s="217"/>
      <c r="S1342" s="217"/>
      <c r="T1342" s="218"/>
      <c r="AT1342" s="219" t="s">
        <v>176</v>
      </c>
      <c r="AU1342" s="219" t="s">
        <v>84</v>
      </c>
      <c r="AV1342" s="13" t="s">
        <v>84</v>
      </c>
      <c r="AW1342" s="13" t="s">
        <v>32</v>
      </c>
      <c r="AX1342" s="13" t="s">
        <v>82</v>
      </c>
      <c r="AY1342" s="219" t="s">
        <v>164</v>
      </c>
    </row>
    <row r="1343" spans="1:65" s="2" customFormat="1" ht="14.45" customHeight="1">
      <c r="A1343" s="34"/>
      <c r="B1343" s="35"/>
      <c r="C1343" s="191" t="s">
        <v>1891</v>
      </c>
      <c r="D1343" s="191" t="s">
        <v>167</v>
      </c>
      <c r="E1343" s="192" t="s">
        <v>1892</v>
      </c>
      <c r="F1343" s="193" t="s">
        <v>1893</v>
      </c>
      <c r="G1343" s="194" t="s">
        <v>244</v>
      </c>
      <c r="H1343" s="195">
        <v>8</v>
      </c>
      <c r="I1343" s="196"/>
      <c r="J1343" s="197">
        <f>ROUND(I1343*H1343,2)</f>
        <v>0</v>
      </c>
      <c r="K1343" s="193" t="s">
        <v>1</v>
      </c>
      <c r="L1343" s="39"/>
      <c r="M1343" s="198" t="s">
        <v>1</v>
      </c>
      <c r="N1343" s="199" t="s">
        <v>42</v>
      </c>
      <c r="O1343" s="71"/>
      <c r="P1343" s="200">
        <f>O1343*H1343</f>
        <v>0</v>
      </c>
      <c r="Q1343" s="200">
        <v>0</v>
      </c>
      <c r="R1343" s="200">
        <f>Q1343*H1343</f>
        <v>0</v>
      </c>
      <c r="S1343" s="200">
        <v>0</v>
      </c>
      <c r="T1343" s="201">
        <f>S1343*H1343</f>
        <v>0</v>
      </c>
      <c r="U1343" s="34"/>
      <c r="V1343" s="34"/>
      <c r="W1343" s="34"/>
      <c r="X1343" s="34"/>
      <c r="Y1343" s="34"/>
      <c r="Z1343" s="34"/>
      <c r="AA1343" s="34"/>
      <c r="AB1343" s="34"/>
      <c r="AC1343" s="34"/>
      <c r="AD1343" s="34"/>
      <c r="AE1343" s="34"/>
      <c r="AR1343" s="202" t="s">
        <v>865</v>
      </c>
      <c r="AT1343" s="202" t="s">
        <v>167</v>
      </c>
      <c r="AU1343" s="202" t="s">
        <v>84</v>
      </c>
      <c r="AY1343" s="17" t="s">
        <v>164</v>
      </c>
      <c r="BE1343" s="203">
        <f>IF(N1343="základní",J1343,0)</f>
        <v>0</v>
      </c>
      <c r="BF1343" s="203">
        <f>IF(N1343="snížená",J1343,0)</f>
        <v>0</v>
      </c>
      <c r="BG1343" s="203">
        <f>IF(N1343="zákl. přenesená",J1343,0)</f>
        <v>0</v>
      </c>
      <c r="BH1343" s="203">
        <f>IF(N1343="sníž. přenesená",J1343,0)</f>
        <v>0</v>
      </c>
      <c r="BI1343" s="203">
        <f>IF(N1343="nulová",J1343,0)</f>
        <v>0</v>
      </c>
      <c r="BJ1343" s="17" t="s">
        <v>84</v>
      </c>
      <c r="BK1343" s="203">
        <f>ROUND(I1343*H1343,2)</f>
        <v>0</v>
      </c>
      <c r="BL1343" s="17" t="s">
        <v>865</v>
      </c>
      <c r="BM1343" s="202" t="s">
        <v>1894</v>
      </c>
    </row>
    <row r="1344" spans="1:65" s="2" customFormat="1" ht="11.25">
      <c r="A1344" s="34"/>
      <c r="B1344" s="35"/>
      <c r="C1344" s="36"/>
      <c r="D1344" s="204" t="s">
        <v>174</v>
      </c>
      <c r="E1344" s="36"/>
      <c r="F1344" s="205" t="s">
        <v>1893</v>
      </c>
      <c r="G1344" s="36"/>
      <c r="H1344" s="36"/>
      <c r="I1344" s="206"/>
      <c r="J1344" s="36"/>
      <c r="K1344" s="36"/>
      <c r="L1344" s="39"/>
      <c r="M1344" s="207"/>
      <c r="N1344" s="208"/>
      <c r="O1344" s="71"/>
      <c r="P1344" s="71"/>
      <c r="Q1344" s="71"/>
      <c r="R1344" s="71"/>
      <c r="S1344" s="71"/>
      <c r="T1344" s="72"/>
      <c r="U1344" s="34"/>
      <c r="V1344" s="34"/>
      <c r="W1344" s="34"/>
      <c r="X1344" s="34"/>
      <c r="Y1344" s="34"/>
      <c r="Z1344" s="34"/>
      <c r="AA1344" s="34"/>
      <c r="AB1344" s="34"/>
      <c r="AC1344" s="34"/>
      <c r="AD1344" s="34"/>
      <c r="AE1344" s="34"/>
      <c r="AT1344" s="17" t="s">
        <v>174</v>
      </c>
      <c r="AU1344" s="17" t="s">
        <v>84</v>
      </c>
    </row>
    <row r="1345" spans="1:65" s="13" customFormat="1" ht="11.25">
      <c r="B1345" s="209"/>
      <c r="C1345" s="210"/>
      <c r="D1345" s="204" t="s">
        <v>176</v>
      </c>
      <c r="E1345" s="211" t="s">
        <v>1</v>
      </c>
      <c r="F1345" s="212" t="s">
        <v>1867</v>
      </c>
      <c r="G1345" s="210"/>
      <c r="H1345" s="213">
        <v>8</v>
      </c>
      <c r="I1345" s="214"/>
      <c r="J1345" s="210"/>
      <c r="K1345" s="210"/>
      <c r="L1345" s="215"/>
      <c r="M1345" s="216"/>
      <c r="N1345" s="217"/>
      <c r="O1345" s="217"/>
      <c r="P1345" s="217"/>
      <c r="Q1345" s="217"/>
      <c r="R1345" s="217"/>
      <c r="S1345" s="217"/>
      <c r="T1345" s="218"/>
      <c r="AT1345" s="219" t="s">
        <v>176</v>
      </c>
      <c r="AU1345" s="219" t="s">
        <v>84</v>
      </c>
      <c r="AV1345" s="13" t="s">
        <v>84</v>
      </c>
      <c r="AW1345" s="13" t="s">
        <v>32</v>
      </c>
      <c r="AX1345" s="13" t="s">
        <v>82</v>
      </c>
      <c r="AY1345" s="219" t="s">
        <v>164</v>
      </c>
    </row>
    <row r="1346" spans="1:65" s="2" customFormat="1" ht="14.45" customHeight="1">
      <c r="A1346" s="34"/>
      <c r="B1346" s="35"/>
      <c r="C1346" s="191" t="s">
        <v>1895</v>
      </c>
      <c r="D1346" s="191" t="s">
        <v>167</v>
      </c>
      <c r="E1346" s="192" t="s">
        <v>1896</v>
      </c>
      <c r="F1346" s="193" t="s">
        <v>1897</v>
      </c>
      <c r="G1346" s="194" t="s">
        <v>244</v>
      </c>
      <c r="H1346" s="195">
        <v>10</v>
      </c>
      <c r="I1346" s="196"/>
      <c r="J1346" s="197">
        <f>ROUND(I1346*H1346,2)</f>
        <v>0</v>
      </c>
      <c r="K1346" s="193" t="s">
        <v>1</v>
      </c>
      <c r="L1346" s="39"/>
      <c r="M1346" s="198" t="s">
        <v>1</v>
      </c>
      <c r="N1346" s="199" t="s">
        <v>42</v>
      </c>
      <c r="O1346" s="71"/>
      <c r="P1346" s="200">
        <f>O1346*H1346</f>
        <v>0</v>
      </c>
      <c r="Q1346" s="200">
        <v>0</v>
      </c>
      <c r="R1346" s="200">
        <f>Q1346*H1346</f>
        <v>0</v>
      </c>
      <c r="S1346" s="200">
        <v>0</v>
      </c>
      <c r="T1346" s="201">
        <f>S1346*H1346</f>
        <v>0</v>
      </c>
      <c r="U1346" s="34"/>
      <c r="V1346" s="34"/>
      <c r="W1346" s="34"/>
      <c r="X1346" s="34"/>
      <c r="Y1346" s="34"/>
      <c r="Z1346" s="34"/>
      <c r="AA1346" s="34"/>
      <c r="AB1346" s="34"/>
      <c r="AC1346" s="34"/>
      <c r="AD1346" s="34"/>
      <c r="AE1346" s="34"/>
      <c r="AR1346" s="202" t="s">
        <v>865</v>
      </c>
      <c r="AT1346" s="202" t="s">
        <v>167</v>
      </c>
      <c r="AU1346" s="202" t="s">
        <v>84</v>
      </c>
      <c r="AY1346" s="17" t="s">
        <v>164</v>
      </c>
      <c r="BE1346" s="203">
        <f>IF(N1346="základní",J1346,0)</f>
        <v>0</v>
      </c>
      <c r="BF1346" s="203">
        <f>IF(N1346="snížená",J1346,0)</f>
        <v>0</v>
      </c>
      <c r="BG1346" s="203">
        <f>IF(N1346="zákl. přenesená",J1346,0)</f>
        <v>0</v>
      </c>
      <c r="BH1346" s="203">
        <f>IF(N1346="sníž. přenesená",J1346,0)</f>
        <v>0</v>
      </c>
      <c r="BI1346" s="203">
        <f>IF(N1346="nulová",J1346,0)</f>
        <v>0</v>
      </c>
      <c r="BJ1346" s="17" t="s">
        <v>84</v>
      </c>
      <c r="BK1346" s="203">
        <f>ROUND(I1346*H1346,2)</f>
        <v>0</v>
      </c>
      <c r="BL1346" s="17" t="s">
        <v>865</v>
      </c>
      <c r="BM1346" s="202" t="s">
        <v>1898</v>
      </c>
    </row>
    <row r="1347" spans="1:65" s="2" customFormat="1" ht="11.25">
      <c r="A1347" s="34"/>
      <c r="B1347" s="35"/>
      <c r="C1347" s="36"/>
      <c r="D1347" s="204" t="s">
        <v>174</v>
      </c>
      <c r="E1347" s="36"/>
      <c r="F1347" s="205" t="s">
        <v>1897</v>
      </c>
      <c r="G1347" s="36"/>
      <c r="H1347" s="36"/>
      <c r="I1347" s="206"/>
      <c r="J1347" s="36"/>
      <c r="K1347" s="36"/>
      <c r="L1347" s="39"/>
      <c r="M1347" s="207"/>
      <c r="N1347" s="208"/>
      <c r="O1347" s="71"/>
      <c r="P1347" s="71"/>
      <c r="Q1347" s="71"/>
      <c r="R1347" s="71"/>
      <c r="S1347" s="71"/>
      <c r="T1347" s="72"/>
      <c r="U1347" s="34"/>
      <c r="V1347" s="34"/>
      <c r="W1347" s="34"/>
      <c r="X1347" s="34"/>
      <c r="Y1347" s="34"/>
      <c r="Z1347" s="34"/>
      <c r="AA1347" s="34"/>
      <c r="AB1347" s="34"/>
      <c r="AC1347" s="34"/>
      <c r="AD1347" s="34"/>
      <c r="AE1347" s="34"/>
      <c r="AT1347" s="17" t="s">
        <v>174</v>
      </c>
      <c r="AU1347" s="17" t="s">
        <v>84</v>
      </c>
    </row>
    <row r="1348" spans="1:65" s="13" customFormat="1" ht="11.25">
      <c r="B1348" s="209"/>
      <c r="C1348" s="210"/>
      <c r="D1348" s="204" t="s">
        <v>176</v>
      </c>
      <c r="E1348" s="211" t="s">
        <v>1</v>
      </c>
      <c r="F1348" s="212" t="s">
        <v>1899</v>
      </c>
      <c r="G1348" s="210"/>
      <c r="H1348" s="213">
        <v>10</v>
      </c>
      <c r="I1348" s="214"/>
      <c r="J1348" s="210"/>
      <c r="K1348" s="210"/>
      <c r="L1348" s="215"/>
      <c r="M1348" s="216"/>
      <c r="N1348" s="217"/>
      <c r="O1348" s="217"/>
      <c r="P1348" s="217"/>
      <c r="Q1348" s="217"/>
      <c r="R1348" s="217"/>
      <c r="S1348" s="217"/>
      <c r="T1348" s="218"/>
      <c r="AT1348" s="219" t="s">
        <v>176</v>
      </c>
      <c r="AU1348" s="219" t="s">
        <v>84</v>
      </c>
      <c r="AV1348" s="13" t="s">
        <v>84</v>
      </c>
      <c r="AW1348" s="13" t="s">
        <v>32</v>
      </c>
      <c r="AX1348" s="13" t="s">
        <v>82</v>
      </c>
      <c r="AY1348" s="219" t="s">
        <v>164</v>
      </c>
    </row>
    <row r="1349" spans="1:65" s="2" customFormat="1" ht="14.45" customHeight="1">
      <c r="A1349" s="34"/>
      <c r="B1349" s="35"/>
      <c r="C1349" s="191" t="s">
        <v>1900</v>
      </c>
      <c r="D1349" s="191" t="s">
        <v>167</v>
      </c>
      <c r="E1349" s="192" t="s">
        <v>1901</v>
      </c>
      <c r="F1349" s="193" t="s">
        <v>1902</v>
      </c>
      <c r="G1349" s="194" t="s">
        <v>1673</v>
      </c>
      <c r="H1349" s="195">
        <v>100</v>
      </c>
      <c r="I1349" s="196"/>
      <c r="J1349" s="197">
        <f>ROUND(I1349*H1349,2)</f>
        <v>0</v>
      </c>
      <c r="K1349" s="193" t="s">
        <v>1</v>
      </c>
      <c r="L1349" s="39"/>
      <c r="M1349" s="198" t="s">
        <v>1</v>
      </c>
      <c r="N1349" s="199" t="s">
        <v>42</v>
      </c>
      <c r="O1349" s="71"/>
      <c r="P1349" s="200">
        <f>O1349*H1349</f>
        <v>0</v>
      </c>
      <c r="Q1349" s="200">
        <v>0</v>
      </c>
      <c r="R1349" s="200">
        <f>Q1349*H1349</f>
        <v>0</v>
      </c>
      <c r="S1349" s="200">
        <v>0</v>
      </c>
      <c r="T1349" s="201">
        <f>S1349*H1349</f>
        <v>0</v>
      </c>
      <c r="U1349" s="34"/>
      <c r="V1349" s="34"/>
      <c r="W1349" s="34"/>
      <c r="X1349" s="34"/>
      <c r="Y1349" s="34"/>
      <c r="Z1349" s="34"/>
      <c r="AA1349" s="34"/>
      <c r="AB1349" s="34"/>
      <c r="AC1349" s="34"/>
      <c r="AD1349" s="34"/>
      <c r="AE1349" s="34"/>
      <c r="AR1349" s="202" t="s">
        <v>865</v>
      </c>
      <c r="AT1349" s="202" t="s">
        <v>167</v>
      </c>
      <c r="AU1349" s="202" t="s">
        <v>84</v>
      </c>
      <c r="AY1349" s="17" t="s">
        <v>164</v>
      </c>
      <c r="BE1349" s="203">
        <f>IF(N1349="základní",J1349,0)</f>
        <v>0</v>
      </c>
      <c r="BF1349" s="203">
        <f>IF(N1349="snížená",J1349,0)</f>
        <v>0</v>
      </c>
      <c r="BG1349" s="203">
        <f>IF(N1349="zákl. přenesená",J1349,0)</f>
        <v>0</v>
      </c>
      <c r="BH1349" s="203">
        <f>IF(N1349="sníž. přenesená",J1349,0)</f>
        <v>0</v>
      </c>
      <c r="BI1349" s="203">
        <f>IF(N1349="nulová",J1349,0)</f>
        <v>0</v>
      </c>
      <c r="BJ1349" s="17" t="s">
        <v>84</v>
      </c>
      <c r="BK1349" s="203">
        <f>ROUND(I1349*H1349,2)</f>
        <v>0</v>
      </c>
      <c r="BL1349" s="17" t="s">
        <v>865</v>
      </c>
      <c r="BM1349" s="202" t="s">
        <v>1903</v>
      </c>
    </row>
    <row r="1350" spans="1:65" s="2" customFormat="1" ht="11.25">
      <c r="A1350" s="34"/>
      <c r="B1350" s="35"/>
      <c r="C1350" s="36"/>
      <c r="D1350" s="204" t="s">
        <v>174</v>
      </c>
      <c r="E1350" s="36"/>
      <c r="F1350" s="205" t="s">
        <v>1902</v>
      </c>
      <c r="G1350" s="36"/>
      <c r="H1350" s="36"/>
      <c r="I1350" s="206"/>
      <c r="J1350" s="36"/>
      <c r="K1350" s="36"/>
      <c r="L1350" s="39"/>
      <c r="M1350" s="207"/>
      <c r="N1350" s="208"/>
      <c r="O1350" s="71"/>
      <c r="P1350" s="71"/>
      <c r="Q1350" s="71"/>
      <c r="R1350" s="71"/>
      <c r="S1350" s="71"/>
      <c r="T1350" s="72"/>
      <c r="U1350" s="34"/>
      <c r="V1350" s="34"/>
      <c r="W1350" s="34"/>
      <c r="X1350" s="34"/>
      <c r="Y1350" s="34"/>
      <c r="Z1350" s="34"/>
      <c r="AA1350" s="34"/>
      <c r="AB1350" s="34"/>
      <c r="AC1350" s="34"/>
      <c r="AD1350" s="34"/>
      <c r="AE1350" s="34"/>
      <c r="AT1350" s="17" t="s">
        <v>174</v>
      </c>
      <c r="AU1350" s="17" t="s">
        <v>84</v>
      </c>
    </row>
    <row r="1351" spans="1:65" s="13" customFormat="1" ht="11.25">
      <c r="B1351" s="209"/>
      <c r="C1351" s="210"/>
      <c r="D1351" s="204" t="s">
        <v>176</v>
      </c>
      <c r="E1351" s="211" t="s">
        <v>1</v>
      </c>
      <c r="F1351" s="212" t="s">
        <v>1904</v>
      </c>
      <c r="G1351" s="210"/>
      <c r="H1351" s="213">
        <v>100</v>
      </c>
      <c r="I1351" s="214"/>
      <c r="J1351" s="210"/>
      <c r="K1351" s="210"/>
      <c r="L1351" s="215"/>
      <c r="M1351" s="216"/>
      <c r="N1351" s="217"/>
      <c r="O1351" s="217"/>
      <c r="P1351" s="217"/>
      <c r="Q1351" s="217"/>
      <c r="R1351" s="217"/>
      <c r="S1351" s="217"/>
      <c r="T1351" s="218"/>
      <c r="AT1351" s="219" t="s">
        <v>176</v>
      </c>
      <c r="AU1351" s="219" t="s">
        <v>84</v>
      </c>
      <c r="AV1351" s="13" t="s">
        <v>84</v>
      </c>
      <c r="AW1351" s="13" t="s">
        <v>32</v>
      </c>
      <c r="AX1351" s="13" t="s">
        <v>82</v>
      </c>
      <c r="AY1351" s="219" t="s">
        <v>164</v>
      </c>
    </row>
    <row r="1352" spans="1:65" s="2" customFormat="1" ht="14.45" customHeight="1">
      <c r="A1352" s="34"/>
      <c r="B1352" s="35"/>
      <c r="C1352" s="191" t="s">
        <v>1905</v>
      </c>
      <c r="D1352" s="191" t="s">
        <v>167</v>
      </c>
      <c r="E1352" s="192" t="s">
        <v>1906</v>
      </c>
      <c r="F1352" s="193" t="s">
        <v>1907</v>
      </c>
      <c r="G1352" s="194" t="s">
        <v>1673</v>
      </c>
      <c r="H1352" s="195">
        <v>120</v>
      </c>
      <c r="I1352" s="196"/>
      <c r="J1352" s="197">
        <f>ROUND(I1352*H1352,2)</f>
        <v>0</v>
      </c>
      <c r="K1352" s="193" t="s">
        <v>1</v>
      </c>
      <c r="L1352" s="39"/>
      <c r="M1352" s="198" t="s">
        <v>1</v>
      </c>
      <c r="N1352" s="199" t="s">
        <v>42</v>
      </c>
      <c r="O1352" s="71"/>
      <c r="P1352" s="200">
        <f>O1352*H1352</f>
        <v>0</v>
      </c>
      <c r="Q1352" s="200">
        <v>0</v>
      </c>
      <c r="R1352" s="200">
        <f>Q1352*H1352</f>
        <v>0</v>
      </c>
      <c r="S1352" s="200">
        <v>0</v>
      </c>
      <c r="T1352" s="201">
        <f>S1352*H1352</f>
        <v>0</v>
      </c>
      <c r="U1352" s="34"/>
      <c r="V1352" s="34"/>
      <c r="W1352" s="34"/>
      <c r="X1352" s="34"/>
      <c r="Y1352" s="34"/>
      <c r="Z1352" s="34"/>
      <c r="AA1352" s="34"/>
      <c r="AB1352" s="34"/>
      <c r="AC1352" s="34"/>
      <c r="AD1352" s="34"/>
      <c r="AE1352" s="34"/>
      <c r="AR1352" s="202" t="s">
        <v>865</v>
      </c>
      <c r="AT1352" s="202" t="s">
        <v>167</v>
      </c>
      <c r="AU1352" s="202" t="s">
        <v>84</v>
      </c>
      <c r="AY1352" s="17" t="s">
        <v>164</v>
      </c>
      <c r="BE1352" s="203">
        <f>IF(N1352="základní",J1352,0)</f>
        <v>0</v>
      </c>
      <c r="BF1352" s="203">
        <f>IF(N1352="snížená",J1352,0)</f>
        <v>0</v>
      </c>
      <c r="BG1352" s="203">
        <f>IF(N1352="zákl. přenesená",J1352,0)</f>
        <v>0</v>
      </c>
      <c r="BH1352" s="203">
        <f>IF(N1352="sníž. přenesená",J1352,0)</f>
        <v>0</v>
      </c>
      <c r="BI1352" s="203">
        <f>IF(N1352="nulová",J1352,0)</f>
        <v>0</v>
      </c>
      <c r="BJ1352" s="17" t="s">
        <v>84</v>
      </c>
      <c r="BK1352" s="203">
        <f>ROUND(I1352*H1352,2)</f>
        <v>0</v>
      </c>
      <c r="BL1352" s="17" t="s">
        <v>865</v>
      </c>
      <c r="BM1352" s="202" t="s">
        <v>1908</v>
      </c>
    </row>
    <row r="1353" spans="1:65" s="2" customFormat="1" ht="11.25">
      <c r="A1353" s="34"/>
      <c r="B1353" s="35"/>
      <c r="C1353" s="36"/>
      <c r="D1353" s="204" t="s">
        <v>174</v>
      </c>
      <c r="E1353" s="36"/>
      <c r="F1353" s="205" t="s">
        <v>1907</v>
      </c>
      <c r="G1353" s="36"/>
      <c r="H1353" s="36"/>
      <c r="I1353" s="206"/>
      <c r="J1353" s="36"/>
      <c r="K1353" s="36"/>
      <c r="L1353" s="39"/>
      <c r="M1353" s="207"/>
      <c r="N1353" s="208"/>
      <c r="O1353" s="71"/>
      <c r="P1353" s="71"/>
      <c r="Q1353" s="71"/>
      <c r="R1353" s="71"/>
      <c r="S1353" s="71"/>
      <c r="T1353" s="72"/>
      <c r="U1353" s="34"/>
      <c r="V1353" s="34"/>
      <c r="W1353" s="34"/>
      <c r="X1353" s="34"/>
      <c r="Y1353" s="34"/>
      <c r="Z1353" s="34"/>
      <c r="AA1353" s="34"/>
      <c r="AB1353" s="34"/>
      <c r="AC1353" s="34"/>
      <c r="AD1353" s="34"/>
      <c r="AE1353" s="34"/>
      <c r="AT1353" s="17" t="s">
        <v>174</v>
      </c>
      <c r="AU1353" s="17" t="s">
        <v>84</v>
      </c>
    </row>
    <row r="1354" spans="1:65" s="13" customFormat="1" ht="11.25">
      <c r="B1354" s="209"/>
      <c r="C1354" s="210"/>
      <c r="D1354" s="204" t="s">
        <v>176</v>
      </c>
      <c r="E1354" s="211" t="s">
        <v>1</v>
      </c>
      <c r="F1354" s="212" t="s">
        <v>1909</v>
      </c>
      <c r="G1354" s="210"/>
      <c r="H1354" s="213">
        <v>120</v>
      </c>
      <c r="I1354" s="214"/>
      <c r="J1354" s="210"/>
      <c r="K1354" s="210"/>
      <c r="L1354" s="215"/>
      <c r="M1354" s="216"/>
      <c r="N1354" s="217"/>
      <c r="O1354" s="217"/>
      <c r="P1354" s="217"/>
      <c r="Q1354" s="217"/>
      <c r="R1354" s="217"/>
      <c r="S1354" s="217"/>
      <c r="T1354" s="218"/>
      <c r="AT1354" s="219" t="s">
        <v>176</v>
      </c>
      <c r="AU1354" s="219" t="s">
        <v>84</v>
      </c>
      <c r="AV1354" s="13" t="s">
        <v>84</v>
      </c>
      <c r="AW1354" s="13" t="s">
        <v>32</v>
      </c>
      <c r="AX1354" s="13" t="s">
        <v>82</v>
      </c>
      <c r="AY1354" s="219" t="s">
        <v>164</v>
      </c>
    </row>
    <row r="1355" spans="1:65" s="2" customFormat="1" ht="14.45" customHeight="1">
      <c r="A1355" s="34"/>
      <c r="B1355" s="35"/>
      <c r="C1355" s="191" t="s">
        <v>1910</v>
      </c>
      <c r="D1355" s="191" t="s">
        <v>167</v>
      </c>
      <c r="E1355" s="192" t="s">
        <v>1911</v>
      </c>
      <c r="F1355" s="193" t="s">
        <v>1912</v>
      </c>
      <c r="G1355" s="194" t="s">
        <v>1673</v>
      </c>
      <c r="H1355" s="195">
        <v>3</v>
      </c>
      <c r="I1355" s="196"/>
      <c r="J1355" s="197">
        <f>ROUND(I1355*H1355,2)</f>
        <v>0</v>
      </c>
      <c r="K1355" s="193" t="s">
        <v>1</v>
      </c>
      <c r="L1355" s="39"/>
      <c r="M1355" s="198" t="s">
        <v>1</v>
      </c>
      <c r="N1355" s="199" t="s">
        <v>42</v>
      </c>
      <c r="O1355" s="71"/>
      <c r="P1355" s="200">
        <f>O1355*H1355</f>
        <v>0</v>
      </c>
      <c r="Q1355" s="200">
        <v>0</v>
      </c>
      <c r="R1355" s="200">
        <f>Q1355*H1355</f>
        <v>0</v>
      </c>
      <c r="S1355" s="200">
        <v>0</v>
      </c>
      <c r="T1355" s="201">
        <f>S1355*H1355</f>
        <v>0</v>
      </c>
      <c r="U1355" s="34"/>
      <c r="V1355" s="34"/>
      <c r="W1355" s="34"/>
      <c r="X1355" s="34"/>
      <c r="Y1355" s="34"/>
      <c r="Z1355" s="34"/>
      <c r="AA1355" s="34"/>
      <c r="AB1355" s="34"/>
      <c r="AC1355" s="34"/>
      <c r="AD1355" s="34"/>
      <c r="AE1355" s="34"/>
      <c r="AR1355" s="202" t="s">
        <v>865</v>
      </c>
      <c r="AT1355" s="202" t="s">
        <v>167</v>
      </c>
      <c r="AU1355" s="202" t="s">
        <v>84</v>
      </c>
      <c r="AY1355" s="17" t="s">
        <v>164</v>
      </c>
      <c r="BE1355" s="203">
        <f>IF(N1355="základní",J1355,0)</f>
        <v>0</v>
      </c>
      <c r="BF1355" s="203">
        <f>IF(N1355="snížená",J1355,0)</f>
        <v>0</v>
      </c>
      <c r="BG1355" s="203">
        <f>IF(N1355="zákl. přenesená",J1355,0)</f>
        <v>0</v>
      </c>
      <c r="BH1355" s="203">
        <f>IF(N1355="sníž. přenesená",J1355,0)</f>
        <v>0</v>
      </c>
      <c r="BI1355" s="203">
        <f>IF(N1355="nulová",J1355,0)</f>
        <v>0</v>
      </c>
      <c r="BJ1355" s="17" t="s">
        <v>84</v>
      </c>
      <c r="BK1355" s="203">
        <f>ROUND(I1355*H1355,2)</f>
        <v>0</v>
      </c>
      <c r="BL1355" s="17" t="s">
        <v>865</v>
      </c>
      <c r="BM1355" s="202" t="s">
        <v>1913</v>
      </c>
    </row>
    <row r="1356" spans="1:65" s="2" customFormat="1" ht="11.25">
      <c r="A1356" s="34"/>
      <c r="B1356" s="35"/>
      <c r="C1356" s="36"/>
      <c r="D1356" s="204" t="s">
        <v>174</v>
      </c>
      <c r="E1356" s="36"/>
      <c r="F1356" s="205" t="s">
        <v>1912</v>
      </c>
      <c r="G1356" s="36"/>
      <c r="H1356" s="36"/>
      <c r="I1356" s="206"/>
      <c r="J1356" s="36"/>
      <c r="K1356" s="36"/>
      <c r="L1356" s="39"/>
      <c r="M1356" s="207"/>
      <c r="N1356" s="208"/>
      <c r="O1356" s="71"/>
      <c r="P1356" s="71"/>
      <c r="Q1356" s="71"/>
      <c r="R1356" s="71"/>
      <c r="S1356" s="71"/>
      <c r="T1356" s="72"/>
      <c r="U1356" s="34"/>
      <c r="V1356" s="34"/>
      <c r="W1356" s="34"/>
      <c r="X1356" s="34"/>
      <c r="Y1356" s="34"/>
      <c r="Z1356" s="34"/>
      <c r="AA1356" s="34"/>
      <c r="AB1356" s="34"/>
      <c r="AC1356" s="34"/>
      <c r="AD1356" s="34"/>
      <c r="AE1356" s="34"/>
      <c r="AT1356" s="17" t="s">
        <v>174</v>
      </c>
      <c r="AU1356" s="17" t="s">
        <v>84</v>
      </c>
    </row>
    <row r="1357" spans="1:65" s="13" customFormat="1" ht="11.25">
      <c r="B1357" s="209"/>
      <c r="C1357" s="210"/>
      <c r="D1357" s="204" t="s">
        <v>176</v>
      </c>
      <c r="E1357" s="211" t="s">
        <v>1</v>
      </c>
      <c r="F1357" s="212" t="s">
        <v>1914</v>
      </c>
      <c r="G1357" s="210"/>
      <c r="H1357" s="213">
        <v>3</v>
      </c>
      <c r="I1357" s="214"/>
      <c r="J1357" s="210"/>
      <c r="K1357" s="210"/>
      <c r="L1357" s="215"/>
      <c r="M1357" s="216"/>
      <c r="N1357" s="217"/>
      <c r="O1357" s="217"/>
      <c r="P1357" s="217"/>
      <c r="Q1357" s="217"/>
      <c r="R1357" s="217"/>
      <c r="S1357" s="217"/>
      <c r="T1357" s="218"/>
      <c r="AT1357" s="219" t="s">
        <v>176</v>
      </c>
      <c r="AU1357" s="219" t="s">
        <v>84</v>
      </c>
      <c r="AV1357" s="13" t="s">
        <v>84</v>
      </c>
      <c r="AW1357" s="13" t="s">
        <v>32</v>
      </c>
      <c r="AX1357" s="13" t="s">
        <v>82</v>
      </c>
      <c r="AY1357" s="219" t="s">
        <v>164</v>
      </c>
    </row>
    <row r="1358" spans="1:65" s="2" customFormat="1" ht="14.45" customHeight="1">
      <c r="A1358" s="34"/>
      <c r="B1358" s="35"/>
      <c r="C1358" s="191" t="s">
        <v>1915</v>
      </c>
      <c r="D1358" s="191" t="s">
        <v>167</v>
      </c>
      <c r="E1358" s="192" t="s">
        <v>1916</v>
      </c>
      <c r="F1358" s="193" t="s">
        <v>1917</v>
      </c>
      <c r="G1358" s="194" t="s">
        <v>1673</v>
      </c>
      <c r="H1358" s="195">
        <v>12</v>
      </c>
      <c r="I1358" s="196"/>
      <c r="J1358" s="197">
        <f>ROUND(I1358*H1358,2)</f>
        <v>0</v>
      </c>
      <c r="K1358" s="193" t="s">
        <v>1</v>
      </c>
      <c r="L1358" s="39"/>
      <c r="M1358" s="198" t="s">
        <v>1</v>
      </c>
      <c r="N1358" s="199" t="s">
        <v>42</v>
      </c>
      <c r="O1358" s="71"/>
      <c r="P1358" s="200">
        <f>O1358*H1358</f>
        <v>0</v>
      </c>
      <c r="Q1358" s="200">
        <v>0</v>
      </c>
      <c r="R1358" s="200">
        <f>Q1358*H1358</f>
        <v>0</v>
      </c>
      <c r="S1358" s="200">
        <v>0</v>
      </c>
      <c r="T1358" s="201">
        <f>S1358*H1358</f>
        <v>0</v>
      </c>
      <c r="U1358" s="34"/>
      <c r="V1358" s="34"/>
      <c r="W1358" s="34"/>
      <c r="X1358" s="34"/>
      <c r="Y1358" s="34"/>
      <c r="Z1358" s="34"/>
      <c r="AA1358" s="34"/>
      <c r="AB1358" s="34"/>
      <c r="AC1358" s="34"/>
      <c r="AD1358" s="34"/>
      <c r="AE1358" s="34"/>
      <c r="AR1358" s="202" t="s">
        <v>865</v>
      </c>
      <c r="AT1358" s="202" t="s">
        <v>167</v>
      </c>
      <c r="AU1358" s="202" t="s">
        <v>84</v>
      </c>
      <c r="AY1358" s="17" t="s">
        <v>164</v>
      </c>
      <c r="BE1358" s="203">
        <f>IF(N1358="základní",J1358,0)</f>
        <v>0</v>
      </c>
      <c r="BF1358" s="203">
        <f>IF(N1358="snížená",J1358,0)</f>
        <v>0</v>
      </c>
      <c r="BG1358" s="203">
        <f>IF(N1358="zákl. přenesená",J1358,0)</f>
        <v>0</v>
      </c>
      <c r="BH1358" s="203">
        <f>IF(N1358="sníž. přenesená",J1358,0)</f>
        <v>0</v>
      </c>
      <c r="BI1358" s="203">
        <f>IF(N1358="nulová",J1358,0)</f>
        <v>0</v>
      </c>
      <c r="BJ1358" s="17" t="s">
        <v>84</v>
      </c>
      <c r="BK1358" s="203">
        <f>ROUND(I1358*H1358,2)</f>
        <v>0</v>
      </c>
      <c r="BL1358" s="17" t="s">
        <v>865</v>
      </c>
      <c r="BM1358" s="202" t="s">
        <v>1918</v>
      </c>
    </row>
    <row r="1359" spans="1:65" s="2" customFormat="1" ht="11.25">
      <c r="A1359" s="34"/>
      <c r="B1359" s="35"/>
      <c r="C1359" s="36"/>
      <c r="D1359" s="204" t="s">
        <v>174</v>
      </c>
      <c r="E1359" s="36"/>
      <c r="F1359" s="205" t="s">
        <v>1917</v>
      </c>
      <c r="G1359" s="36"/>
      <c r="H1359" s="36"/>
      <c r="I1359" s="206"/>
      <c r="J1359" s="36"/>
      <c r="K1359" s="36"/>
      <c r="L1359" s="39"/>
      <c r="M1359" s="207"/>
      <c r="N1359" s="208"/>
      <c r="O1359" s="71"/>
      <c r="P1359" s="71"/>
      <c r="Q1359" s="71"/>
      <c r="R1359" s="71"/>
      <c r="S1359" s="71"/>
      <c r="T1359" s="72"/>
      <c r="U1359" s="34"/>
      <c r="V1359" s="34"/>
      <c r="W1359" s="34"/>
      <c r="X1359" s="34"/>
      <c r="Y1359" s="34"/>
      <c r="Z1359" s="34"/>
      <c r="AA1359" s="34"/>
      <c r="AB1359" s="34"/>
      <c r="AC1359" s="34"/>
      <c r="AD1359" s="34"/>
      <c r="AE1359" s="34"/>
      <c r="AT1359" s="17" t="s">
        <v>174</v>
      </c>
      <c r="AU1359" s="17" t="s">
        <v>84</v>
      </c>
    </row>
    <row r="1360" spans="1:65" s="13" customFormat="1" ht="11.25">
      <c r="B1360" s="209"/>
      <c r="C1360" s="210"/>
      <c r="D1360" s="204" t="s">
        <v>176</v>
      </c>
      <c r="E1360" s="211" t="s">
        <v>1</v>
      </c>
      <c r="F1360" s="212" t="s">
        <v>1919</v>
      </c>
      <c r="G1360" s="210"/>
      <c r="H1360" s="213">
        <v>12</v>
      </c>
      <c r="I1360" s="214"/>
      <c r="J1360" s="210"/>
      <c r="K1360" s="210"/>
      <c r="L1360" s="215"/>
      <c r="M1360" s="216"/>
      <c r="N1360" s="217"/>
      <c r="O1360" s="217"/>
      <c r="P1360" s="217"/>
      <c r="Q1360" s="217"/>
      <c r="R1360" s="217"/>
      <c r="S1360" s="217"/>
      <c r="T1360" s="218"/>
      <c r="AT1360" s="219" t="s">
        <v>176</v>
      </c>
      <c r="AU1360" s="219" t="s">
        <v>84</v>
      </c>
      <c r="AV1360" s="13" t="s">
        <v>84</v>
      </c>
      <c r="AW1360" s="13" t="s">
        <v>32</v>
      </c>
      <c r="AX1360" s="13" t="s">
        <v>82</v>
      </c>
      <c r="AY1360" s="219" t="s">
        <v>164</v>
      </c>
    </row>
    <row r="1361" spans="1:65" s="2" customFormat="1" ht="14.45" customHeight="1">
      <c r="A1361" s="34"/>
      <c r="B1361" s="35"/>
      <c r="C1361" s="191" t="s">
        <v>1920</v>
      </c>
      <c r="D1361" s="191" t="s">
        <v>167</v>
      </c>
      <c r="E1361" s="192" t="s">
        <v>1921</v>
      </c>
      <c r="F1361" s="193" t="s">
        <v>1922</v>
      </c>
      <c r="G1361" s="194" t="s">
        <v>1673</v>
      </c>
      <c r="H1361" s="195">
        <v>4</v>
      </c>
      <c r="I1361" s="196"/>
      <c r="J1361" s="197">
        <f>ROUND(I1361*H1361,2)</f>
        <v>0</v>
      </c>
      <c r="K1361" s="193" t="s">
        <v>1</v>
      </c>
      <c r="L1361" s="39"/>
      <c r="M1361" s="198" t="s">
        <v>1</v>
      </c>
      <c r="N1361" s="199" t="s">
        <v>42</v>
      </c>
      <c r="O1361" s="71"/>
      <c r="P1361" s="200">
        <f>O1361*H1361</f>
        <v>0</v>
      </c>
      <c r="Q1361" s="200">
        <v>0</v>
      </c>
      <c r="R1361" s="200">
        <f>Q1361*H1361</f>
        <v>0</v>
      </c>
      <c r="S1361" s="200">
        <v>0</v>
      </c>
      <c r="T1361" s="201">
        <f>S1361*H1361</f>
        <v>0</v>
      </c>
      <c r="U1361" s="34"/>
      <c r="V1361" s="34"/>
      <c r="W1361" s="34"/>
      <c r="X1361" s="34"/>
      <c r="Y1361" s="34"/>
      <c r="Z1361" s="34"/>
      <c r="AA1361" s="34"/>
      <c r="AB1361" s="34"/>
      <c r="AC1361" s="34"/>
      <c r="AD1361" s="34"/>
      <c r="AE1361" s="34"/>
      <c r="AR1361" s="202" t="s">
        <v>865</v>
      </c>
      <c r="AT1361" s="202" t="s">
        <v>167</v>
      </c>
      <c r="AU1361" s="202" t="s">
        <v>84</v>
      </c>
      <c r="AY1361" s="17" t="s">
        <v>164</v>
      </c>
      <c r="BE1361" s="203">
        <f>IF(N1361="základní",J1361,0)</f>
        <v>0</v>
      </c>
      <c r="BF1361" s="203">
        <f>IF(N1361="snížená",J1361,0)</f>
        <v>0</v>
      </c>
      <c r="BG1361" s="203">
        <f>IF(N1361="zákl. přenesená",J1361,0)</f>
        <v>0</v>
      </c>
      <c r="BH1361" s="203">
        <f>IF(N1361="sníž. přenesená",J1361,0)</f>
        <v>0</v>
      </c>
      <c r="BI1361" s="203">
        <f>IF(N1361="nulová",J1361,0)</f>
        <v>0</v>
      </c>
      <c r="BJ1361" s="17" t="s">
        <v>84</v>
      </c>
      <c r="BK1361" s="203">
        <f>ROUND(I1361*H1361,2)</f>
        <v>0</v>
      </c>
      <c r="BL1361" s="17" t="s">
        <v>865</v>
      </c>
      <c r="BM1361" s="202" t="s">
        <v>1923</v>
      </c>
    </row>
    <row r="1362" spans="1:65" s="2" customFormat="1" ht="11.25">
      <c r="A1362" s="34"/>
      <c r="B1362" s="35"/>
      <c r="C1362" s="36"/>
      <c r="D1362" s="204" t="s">
        <v>174</v>
      </c>
      <c r="E1362" s="36"/>
      <c r="F1362" s="205" t="s">
        <v>1922</v>
      </c>
      <c r="G1362" s="36"/>
      <c r="H1362" s="36"/>
      <c r="I1362" s="206"/>
      <c r="J1362" s="36"/>
      <c r="K1362" s="36"/>
      <c r="L1362" s="39"/>
      <c r="M1362" s="207"/>
      <c r="N1362" s="208"/>
      <c r="O1362" s="71"/>
      <c r="P1362" s="71"/>
      <c r="Q1362" s="71"/>
      <c r="R1362" s="71"/>
      <c r="S1362" s="71"/>
      <c r="T1362" s="72"/>
      <c r="U1362" s="34"/>
      <c r="V1362" s="34"/>
      <c r="W1362" s="34"/>
      <c r="X1362" s="34"/>
      <c r="Y1362" s="34"/>
      <c r="Z1362" s="34"/>
      <c r="AA1362" s="34"/>
      <c r="AB1362" s="34"/>
      <c r="AC1362" s="34"/>
      <c r="AD1362" s="34"/>
      <c r="AE1362" s="34"/>
      <c r="AT1362" s="17" t="s">
        <v>174</v>
      </c>
      <c r="AU1362" s="17" t="s">
        <v>84</v>
      </c>
    </row>
    <row r="1363" spans="1:65" s="13" customFormat="1" ht="11.25">
      <c r="B1363" s="209"/>
      <c r="C1363" s="210"/>
      <c r="D1363" s="204" t="s">
        <v>176</v>
      </c>
      <c r="E1363" s="211" t="s">
        <v>1</v>
      </c>
      <c r="F1363" s="212" t="s">
        <v>1924</v>
      </c>
      <c r="G1363" s="210"/>
      <c r="H1363" s="213">
        <v>4</v>
      </c>
      <c r="I1363" s="214"/>
      <c r="J1363" s="210"/>
      <c r="K1363" s="210"/>
      <c r="L1363" s="215"/>
      <c r="M1363" s="216"/>
      <c r="N1363" s="217"/>
      <c r="O1363" s="217"/>
      <c r="P1363" s="217"/>
      <c r="Q1363" s="217"/>
      <c r="R1363" s="217"/>
      <c r="S1363" s="217"/>
      <c r="T1363" s="218"/>
      <c r="AT1363" s="219" t="s">
        <v>176</v>
      </c>
      <c r="AU1363" s="219" t="s">
        <v>84</v>
      </c>
      <c r="AV1363" s="13" t="s">
        <v>84</v>
      </c>
      <c r="AW1363" s="13" t="s">
        <v>32</v>
      </c>
      <c r="AX1363" s="13" t="s">
        <v>82</v>
      </c>
      <c r="AY1363" s="219" t="s">
        <v>164</v>
      </c>
    </row>
    <row r="1364" spans="1:65" s="2" customFormat="1" ht="14.45" customHeight="1">
      <c r="A1364" s="34"/>
      <c r="B1364" s="35"/>
      <c r="C1364" s="191" t="s">
        <v>1925</v>
      </c>
      <c r="D1364" s="191" t="s">
        <v>167</v>
      </c>
      <c r="E1364" s="192" t="s">
        <v>1926</v>
      </c>
      <c r="F1364" s="193" t="s">
        <v>1927</v>
      </c>
      <c r="G1364" s="194" t="s">
        <v>1673</v>
      </c>
      <c r="H1364" s="195">
        <v>14</v>
      </c>
      <c r="I1364" s="196"/>
      <c r="J1364" s="197">
        <f>ROUND(I1364*H1364,2)</f>
        <v>0</v>
      </c>
      <c r="K1364" s="193" t="s">
        <v>1</v>
      </c>
      <c r="L1364" s="39"/>
      <c r="M1364" s="198" t="s">
        <v>1</v>
      </c>
      <c r="N1364" s="199" t="s">
        <v>42</v>
      </c>
      <c r="O1364" s="71"/>
      <c r="P1364" s="200">
        <f>O1364*H1364</f>
        <v>0</v>
      </c>
      <c r="Q1364" s="200">
        <v>0</v>
      </c>
      <c r="R1364" s="200">
        <f>Q1364*H1364</f>
        <v>0</v>
      </c>
      <c r="S1364" s="200">
        <v>0</v>
      </c>
      <c r="T1364" s="201">
        <f>S1364*H1364</f>
        <v>0</v>
      </c>
      <c r="U1364" s="34"/>
      <c r="V1364" s="34"/>
      <c r="W1364" s="34"/>
      <c r="X1364" s="34"/>
      <c r="Y1364" s="34"/>
      <c r="Z1364" s="34"/>
      <c r="AA1364" s="34"/>
      <c r="AB1364" s="34"/>
      <c r="AC1364" s="34"/>
      <c r="AD1364" s="34"/>
      <c r="AE1364" s="34"/>
      <c r="AR1364" s="202" t="s">
        <v>865</v>
      </c>
      <c r="AT1364" s="202" t="s">
        <v>167</v>
      </c>
      <c r="AU1364" s="202" t="s">
        <v>84</v>
      </c>
      <c r="AY1364" s="17" t="s">
        <v>164</v>
      </c>
      <c r="BE1364" s="203">
        <f>IF(N1364="základní",J1364,0)</f>
        <v>0</v>
      </c>
      <c r="BF1364" s="203">
        <f>IF(N1364="snížená",J1364,0)</f>
        <v>0</v>
      </c>
      <c r="BG1364" s="203">
        <f>IF(N1364="zákl. přenesená",J1364,0)</f>
        <v>0</v>
      </c>
      <c r="BH1364" s="203">
        <f>IF(N1364="sníž. přenesená",J1364,0)</f>
        <v>0</v>
      </c>
      <c r="BI1364" s="203">
        <f>IF(N1364="nulová",J1364,0)</f>
        <v>0</v>
      </c>
      <c r="BJ1364" s="17" t="s">
        <v>84</v>
      </c>
      <c r="BK1364" s="203">
        <f>ROUND(I1364*H1364,2)</f>
        <v>0</v>
      </c>
      <c r="BL1364" s="17" t="s">
        <v>865</v>
      </c>
      <c r="BM1364" s="202" t="s">
        <v>1928</v>
      </c>
    </row>
    <row r="1365" spans="1:65" s="2" customFormat="1" ht="11.25">
      <c r="A1365" s="34"/>
      <c r="B1365" s="35"/>
      <c r="C1365" s="36"/>
      <c r="D1365" s="204" t="s">
        <v>174</v>
      </c>
      <c r="E1365" s="36"/>
      <c r="F1365" s="205" t="s">
        <v>1927</v>
      </c>
      <c r="G1365" s="36"/>
      <c r="H1365" s="36"/>
      <c r="I1365" s="206"/>
      <c r="J1365" s="36"/>
      <c r="K1365" s="36"/>
      <c r="L1365" s="39"/>
      <c r="M1365" s="207"/>
      <c r="N1365" s="208"/>
      <c r="O1365" s="71"/>
      <c r="P1365" s="71"/>
      <c r="Q1365" s="71"/>
      <c r="R1365" s="71"/>
      <c r="S1365" s="71"/>
      <c r="T1365" s="72"/>
      <c r="U1365" s="34"/>
      <c r="V1365" s="34"/>
      <c r="W1365" s="34"/>
      <c r="X1365" s="34"/>
      <c r="Y1365" s="34"/>
      <c r="Z1365" s="34"/>
      <c r="AA1365" s="34"/>
      <c r="AB1365" s="34"/>
      <c r="AC1365" s="34"/>
      <c r="AD1365" s="34"/>
      <c r="AE1365" s="34"/>
      <c r="AT1365" s="17" t="s">
        <v>174</v>
      </c>
      <c r="AU1365" s="17" t="s">
        <v>84</v>
      </c>
    </row>
    <row r="1366" spans="1:65" s="13" customFormat="1" ht="11.25">
      <c r="B1366" s="209"/>
      <c r="C1366" s="210"/>
      <c r="D1366" s="204" t="s">
        <v>176</v>
      </c>
      <c r="E1366" s="211" t="s">
        <v>1</v>
      </c>
      <c r="F1366" s="212" t="s">
        <v>1857</v>
      </c>
      <c r="G1366" s="210"/>
      <c r="H1366" s="213">
        <v>14</v>
      </c>
      <c r="I1366" s="214"/>
      <c r="J1366" s="210"/>
      <c r="K1366" s="210"/>
      <c r="L1366" s="215"/>
      <c r="M1366" s="216"/>
      <c r="N1366" s="217"/>
      <c r="O1366" s="217"/>
      <c r="P1366" s="217"/>
      <c r="Q1366" s="217"/>
      <c r="R1366" s="217"/>
      <c r="S1366" s="217"/>
      <c r="T1366" s="218"/>
      <c r="AT1366" s="219" t="s">
        <v>176</v>
      </c>
      <c r="AU1366" s="219" t="s">
        <v>84</v>
      </c>
      <c r="AV1366" s="13" t="s">
        <v>84</v>
      </c>
      <c r="AW1366" s="13" t="s">
        <v>32</v>
      </c>
      <c r="AX1366" s="13" t="s">
        <v>82</v>
      </c>
      <c r="AY1366" s="219" t="s">
        <v>164</v>
      </c>
    </row>
    <row r="1367" spans="1:65" s="2" customFormat="1" ht="14.45" customHeight="1">
      <c r="A1367" s="34"/>
      <c r="B1367" s="35"/>
      <c r="C1367" s="191" t="s">
        <v>1929</v>
      </c>
      <c r="D1367" s="191" t="s">
        <v>167</v>
      </c>
      <c r="E1367" s="192" t="s">
        <v>1930</v>
      </c>
      <c r="F1367" s="193" t="s">
        <v>1931</v>
      </c>
      <c r="G1367" s="194" t="s">
        <v>1673</v>
      </c>
      <c r="H1367" s="195">
        <v>3</v>
      </c>
      <c r="I1367" s="196"/>
      <c r="J1367" s="197">
        <f>ROUND(I1367*H1367,2)</f>
        <v>0</v>
      </c>
      <c r="K1367" s="193" t="s">
        <v>1</v>
      </c>
      <c r="L1367" s="39"/>
      <c r="M1367" s="198" t="s">
        <v>1</v>
      </c>
      <c r="N1367" s="199" t="s">
        <v>42</v>
      </c>
      <c r="O1367" s="71"/>
      <c r="P1367" s="200">
        <f>O1367*H1367</f>
        <v>0</v>
      </c>
      <c r="Q1367" s="200">
        <v>0</v>
      </c>
      <c r="R1367" s="200">
        <f>Q1367*H1367</f>
        <v>0</v>
      </c>
      <c r="S1367" s="200">
        <v>0</v>
      </c>
      <c r="T1367" s="201">
        <f>S1367*H1367</f>
        <v>0</v>
      </c>
      <c r="U1367" s="34"/>
      <c r="V1367" s="34"/>
      <c r="W1367" s="34"/>
      <c r="X1367" s="34"/>
      <c r="Y1367" s="34"/>
      <c r="Z1367" s="34"/>
      <c r="AA1367" s="34"/>
      <c r="AB1367" s="34"/>
      <c r="AC1367" s="34"/>
      <c r="AD1367" s="34"/>
      <c r="AE1367" s="34"/>
      <c r="AR1367" s="202" t="s">
        <v>865</v>
      </c>
      <c r="AT1367" s="202" t="s">
        <v>167</v>
      </c>
      <c r="AU1367" s="202" t="s">
        <v>84</v>
      </c>
      <c r="AY1367" s="17" t="s">
        <v>164</v>
      </c>
      <c r="BE1367" s="203">
        <f>IF(N1367="základní",J1367,0)</f>
        <v>0</v>
      </c>
      <c r="BF1367" s="203">
        <f>IF(N1367="snížená",J1367,0)</f>
        <v>0</v>
      </c>
      <c r="BG1367" s="203">
        <f>IF(N1367="zákl. přenesená",J1367,0)</f>
        <v>0</v>
      </c>
      <c r="BH1367" s="203">
        <f>IF(N1367="sníž. přenesená",J1367,0)</f>
        <v>0</v>
      </c>
      <c r="BI1367" s="203">
        <f>IF(N1367="nulová",J1367,0)</f>
        <v>0</v>
      </c>
      <c r="BJ1367" s="17" t="s">
        <v>84</v>
      </c>
      <c r="BK1367" s="203">
        <f>ROUND(I1367*H1367,2)</f>
        <v>0</v>
      </c>
      <c r="BL1367" s="17" t="s">
        <v>865</v>
      </c>
      <c r="BM1367" s="202" t="s">
        <v>1932</v>
      </c>
    </row>
    <row r="1368" spans="1:65" s="2" customFormat="1" ht="11.25">
      <c r="A1368" s="34"/>
      <c r="B1368" s="35"/>
      <c r="C1368" s="36"/>
      <c r="D1368" s="204" t="s">
        <v>174</v>
      </c>
      <c r="E1368" s="36"/>
      <c r="F1368" s="205" t="s">
        <v>1931</v>
      </c>
      <c r="G1368" s="36"/>
      <c r="H1368" s="36"/>
      <c r="I1368" s="206"/>
      <c r="J1368" s="36"/>
      <c r="K1368" s="36"/>
      <c r="L1368" s="39"/>
      <c r="M1368" s="207"/>
      <c r="N1368" s="208"/>
      <c r="O1368" s="71"/>
      <c r="P1368" s="71"/>
      <c r="Q1368" s="71"/>
      <c r="R1368" s="71"/>
      <c r="S1368" s="71"/>
      <c r="T1368" s="72"/>
      <c r="U1368" s="34"/>
      <c r="V1368" s="34"/>
      <c r="W1368" s="34"/>
      <c r="X1368" s="34"/>
      <c r="Y1368" s="34"/>
      <c r="Z1368" s="34"/>
      <c r="AA1368" s="34"/>
      <c r="AB1368" s="34"/>
      <c r="AC1368" s="34"/>
      <c r="AD1368" s="34"/>
      <c r="AE1368" s="34"/>
      <c r="AT1368" s="17" t="s">
        <v>174</v>
      </c>
      <c r="AU1368" s="17" t="s">
        <v>84</v>
      </c>
    </row>
    <row r="1369" spans="1:65" s="13" customFormat="1" ht="11.25">
      <c r="B1369" s="209"/>
      <c r="C1369" s="210"/>
      <c r="D1369" s="204" t="s">
        <v>176</v>
      </c>
      <c r="E1369" s="211" t="s">
        <v>1</v>
      </c>
      <c r="F1369" s="212" t="s">
        <v>1914</v>
      </c>
      <c r="G1369" s="210"/>
      <c r="H1369" s="213">
        <v>3</v>
      </c>
      <c r="I1369" s="214"/>
      <c r="J1369" s="210"/>
      <c r="K1369" s="210"/>
      <c r="L1369" s="215"/>
      <c r="M1369" s="216"/>
      <c r="N1369" s="217"/>
      <c r="O1369" s="217"/>
      <c r="P1369" s="217"/>
      <c r="Q1369" s="217"/>
      <c r="R1369" s="217"/>
      <c r="S1369" s="217"/>
      <c r="T1369" s="218"/>
      <c r="AT1369" s="219" t="s">
        <v>176</v>
      </c>
      <c r="AU1369" s="219" t="s">
        <v>84</v>
      </c>
      <c r="AV1369" s="13" t="s">
        <v>84</v>
      </c>
      <c r="AW1369" s="13" t="s">
        <v>32</v>
      </c>
      <c r="AX1369" s="13" t="s">
        <v>82</v>
      </c>
      <c r="AY1369" s="219" t="s">
        <v>164</v>
      </c>
    </row>
    <row r="1370" spans="1:65" s="2" customFormat="1" ht="14.45" customHeight="1">
      <c r="A1370" s="34"/>
      <c r="B1370" s="35"/>
      <c r="C1370" s="191" t="s">
        <v>1933</v>
      </c>
      <c r="D1370" s="191" t="s">
        <v>167</v>
      </c>
      <c r="E1370" s="192" t="s">
        <v>1934</v>
      </c>
      <c r="F1370" s="193" t="s">
        <v>1935</v>
      </c>
      <c r="G1370" s="194" t="s">
        <v>1673</v>
      </c>
      <c r="H1370" s="195">
        <v>17</v>
      </c>
      <c r="I1370" s="196"/>
      <c r="J1370" s="197">
        <f>ROUND(I1370*H1370,2)</f>
        <v>0</v>
      </c>
      <c r="K1370" s="193" t="s">
        <v>1</v>
      </c>
      <c r="L1370" s="39"/>
      <c r="M1370" s="198" t="s">
        <v>1</v>
      </c>
      <c r="N1370" s="199" t="s">
        <v>42</v>
      </c>
      <c r="O1370" s="71"/>
      <c r="P1370" s="200">
        <f>O1370*H1370</f>
        <v>0</v>
      </c>
      <c r="Q1370" s="200">
        <v>0</v>
      </c>
      <c r="R1370" s="200">
        <f>Q1370*H1370</f>
        <v>0</v>
      </c>
      <c r="S1370" s="200">
        <v>0</v>
      </c>
      <c r="T1370" s="201">
        <f>S1370*H1370</f>
        <v>0</v>
      </c>
      <c r="U1370" s="34"/>
      <c r="V1370" s="34"/>
      <c r="W1370" s="34"/>
      <c r="X1370" s="34"/>
      <c r="Y1370" s="34"/>
      <c r="Z1370" s="34"/>
      <c r="AA1370" s="34"/>
      <c r="AB1370" s="34"/>
      <c r="AC1370" s="34"/>
      <c r="AD1370" s="34"/>
      <c r="AE1370" s="34"/>
      <c r="AR1370" s="202" t="s">
        <v>865</v>
      </c>
      <c r="AT1370" s="202" t="s">
        <v>167</v>
      </c>
      <c r="AU1370" s="202" t="s">
        <v>84</v>
      </c>
      <c r="AY1370" s="17" t="s">
        <v>164</v>
      </c>
      <c r="BE1370" s="203">
        <f>IF(N1370="základní",J1370,0)</f>
        <v>0</v>
      </c>
      <c r="BF1370" s="203">
        <f>IF(N1370="snížená",J1370,0)</f>
        <v>0</v>
      </c>
      <c r="BG1370" s="203">
        <f>IF(N1370="zákl. přenesená",J1370,0)</f>
        <v>0</v>
      </c>
      <c r="BH1370" s="203">
        <f>IF(N1370="sníž. přenesená",J1370,0)</f>
        <v>0</v>
      </c>
      <c r="BI1370" s="203">
        <f>IF(N1370="nulová",J1370,0)</f>
        <v>0</v>
      </c>
      <c r="BJ1370" s="17" t="s">
        <v>84</v>
      </c>
      <c r="BK1370" s="203">
        <f>ROUND(I1370*H1370,2)</f>
        <v>0</v>
      </c>
      <c r="BL1370" s="17" t="s">
        <v>865</v>
      </c>
      <c r="BM1370" s="202" t="s">
        <v>1936</v>
      </c>
    </row>
    <row r="1371" spans="1:65" s="2" customFormat="1" ht="11.25">
      <c r="A1371" s="34"/>
      <c r="B1371" s="35"/>
      <c r="C1371" s="36"/>
      <c r="D1371" s="204" t="s">
        <v>174</v>
      </c>
      <c r="E1371" s="36"/>
      <c r="F1371" s="205" t="s">
        <v>1935</v>
      </c>
      <c r="G1371" s="36"/>
      <c r="H1371" s="36"/>
      <c r="I1371" s="206"/>
      <c r="J1371" s="36"/>
      <c r="K1371" s="36"/>
      <c r="L1371" s="39"/>
      <c r="M1371" s="207"/>
      <c r="N1371" s="208"/>
      <c r="O1371" s="71"/>
      <c r="P1371" s="71"/>
      <c r="Q1371" s="71"/>
      <c r="R1371" s="71"/>
      <c r="S1371" s="71"/>
      <c r="T1371" s="72"/>
      <c r="U1371" s="34"/>
      <c r="V1371" s="34"/>
      <c r="W1371" s="34"/>
      <c r="X1371" s="34"/>
      <c r="Y1371" s="34"/>
      <c r="Z1371" s="34"/>
      <c r="AA1371" s="34"/>
      <c r="AB1371" s="34"/>
      <c r="AC1371" s="34"/>
      <c r="AD1371" s="34"/>
      <c r="AE1371" s="34"/>
      <c r="AT1371" s="17" t="s">
        <v>174</v>
      </c>
      <c r="AU1371" s="17" t="s">
        <v>84</v>
      </c>
    </row>
    <row r="1372" spans="1:65" s="13" customFormat="1" ht="11.25">
      <c r="B1372" s="209"/>
      <c r="C1372" s="210"/>
      <c r="D1372" s="204" t="s">
        <v>176</v>
      </c>
      <c r="E1372" s="211" t="s">
        <v>1</v>
      </c>
      <c r="F1372" s="212" t="s">
        <v>1937</v>
      </c>
      <c r="G1372" s="210"/>
      <c r="H1372" s="213">
        <v>17</v>
      </c>
      <c r="I1372" s="214"/>
      <c r="J1372" s="210"/>
      <c r="K1372" s="210"/>
      <c r="L1372" s="215"/>
      <c r="M1372" s="216"/>
      <c r="N1372" s="217"/>
      <c r="O1372" s="217"/>
      <c r="P1372" s="217"/>
      <c r="Q1372" s="217"/>
      <c r="R1372" s="217"/>
      <c r="S1372" s="217"/>
      <c r="T1372" s="218"/>
      <c r="AT1372" s="219" t="s">
        <v>176</v>
      </c>
      <c r="AU1372" s="219" t="s">
        <v>84</v>
      </c>
      <c r="AV1372" s="13" t="s">
        <v>84</v>
      </c>
      <c r="AW1372" s="13" t="s">
        <v>32</v>
      </c>
      <c r="AX1372" s="13" t="s">
        <v>82</v>
      </c>
      <c r="AY1372" s="219" t="s">
        <v>164</v>
      </c>
    </row>
    <row r="1373" spans="1:65" s="2" customFormat="1" ht="14.45" customHeight="1">
      <c r="A1373" s="34"/>
      <c r="B1373" s="35"/>
      <c r="C1373" s="191" t="s">
        <v>1938</v>
      </c>
      <c r="D1373" s="191" t="s">
        <v>167</v>
      </c>
      <c r="E1373" s="192" t="s">
        <v>1939</v>
      </c>
      <c r="F1373" s="193" t="s">
        <v>1940</v>
      </c>
      <c r="G1373" s="194" t="s">
        <v>1673</v>
      </c>
      <c r="H1373" s="195">
        <v>6</v>
      </c>
      <c r="I1373" s="196"/>
      <c r="J1373" s="197">
        <f>ROUND(I1373*H1373,2)</f>
        <v>0</v>
      </c>
      <c r="K1373" s="193" t="s">
        <v>1</v>
      </c>
      <c r="L1373" s="39"/>
      <c r="M1373" s="198" t="s">
        <v>1</v>
      </c>
      <c r="N1373" s="199" t="s">
        <v>42</v>
      </c>
      <c r="O1373" s="71"/>
      <c r="P1373" s="200">
        <f>O1373*H1373</f>
        <v>0</v>
      </c>
      <c r="Q1373" s="200">
        <v>0</v>
      </c>
      <c r="R1373" s="200">
        <f>Q1373*H1373</f>
        <v>0</v>
      </c>
      <c r="S1373" s="200">
        <v>0</v>
      </c>
      <c r="T1373" s="201">
        <f>S1373*H1373</f>
        <v>0</v>
      </c>
      <c r="U1373" s="34"/>
      <c r="V1373" s="34"/>
      <c r="W1373" s="34"/>
      <c r="X1373" s="34"/>
      <c r="Y1373" s="34"/>
      <c r="Z1373" s="34"/>
      <c r="AA1373" s="34"/>
      <c r="AB1373" s="34"/>
      <c r="AC1373" s="34"/>
      <c r="AD1373" s="34"/>
      <c r="AE1373" s="34"/>
      <c r="AR1373" s="202" t="s">
        <v>865</v>
      </c>
      <c r="AT1373" s="202" t="s">
        <v>167</v>
      </c>
      <c r="AU1373" s="202" t="s">
        <v>84</v>
      </c>
      <c r="AY1373" s="17" t="s">
        <v>164</v>
      </c>
      <c r="BE1373" s="203">
        <f>IF(N1373="základní",J1373,0)</f>
        <v>0</v>
      </c>
      <c r="BF1373" s="203">
        <f>IF(N1373="snížená",J1373,0)</f>
        <v>0</v>
      </c>
      <c r="BG1373" s="203">
        <f>IF(N1373="zákl. přenesená",J1373,0)</f>
        <v>0</v>
      </c>
      <c r="BH1373" s="203">
        <f>IF(N1373="sníž. přenesená",J1373,0)</f>
        <v>0</v>
      </c>
      <c r="BI1373" s="203">
        <f>IF(N1373="nulová",J1373,0)</f>
        <v>0</v>
      </c>
      <c r="BJ1373" s="17" t="s">
        <v>84</v>
      </c>
      <c r="BK1373" s="203">
        <f>ROUND(I1373*H1373,2)</f>
        <v>0</v>
      </c>
      <c r="BL1373" s="17" t="s">
        <v>865</v>
      </c>
      <c r="BM1373" s="202" t="s">
        <v>1941</v>
      </c>
    </row>
    <row r="1374" spans="1:65" s="2" customFormat="1" ht="11.25">
      <c r="A1374" s="34"/>
      <c r="B1374" s="35"/>
      <c r="C1374" s="36"/>
      <c r="D1374" s="204" t="s">
        <v>174</v>
      </c>
      <c r="E1374" s="36"/>
      <c r="F1374" s="205" t="s">
        <v>1940</v>
      </c>
      <c r="G1374" s="36"/>
      <c r="H1374" s="36"/>
      <c r="I1374" s="206"/>
      <c r="J1374" s="36"/>
      <c r="K1374" s="36"/>
      <c r="L1374" s="39"/>
      <c r="M1374" s="207"/>
      <c r="N1374" s="208"/>
      <c r="O1374" s="71"/>
      <c r="P1374" s="71"/>
      <c r="Q1374" s="71"/>
      <c r="R1374" s="71"/>
      <c r="S1374" s="71"/>
      <c r="T1374" s="72"/>
      <c r="U1374" s="34"/>
      <c r="V1374" s="34"/>
      <c r="W1374" s="34"/>
      <c r="X1374" s="34"/>
      <c r="Y1374" s="34"/>
      <c r="Z1374" s="34"/>
      <c r="AA1374" s="34"/>
      <c r="AB1374" s="34"/>
      <c r="AC1374" s="34"/>
      <c r="AD1374" s="34"/>
      <c r="AE1374" s="34"/>
      <c r="AT1374" s="17" t="s">
        <v>174</v>
      </c>
      <c r="AU1374" s="17" t="s">
        <v>84</v>
      </c>
    </row>
    <row r="1375" spans="1:65" s="13" customFormat="1" ht="11.25">
      <c r="B1375" s="209"/>
      <c r="C1375" s="210"/>
      <c r="D1375" s="204" t="s">
        <v>176</v>
      </c>
      <c r="E1375" s="211" t="s">
        <v>1</v>
      </c>
      <c r="F1375" s="212" t="s">
        <v>1942</v>
      </c>
      <c r="G1375" s="210"/>
      <c r="H1375" s="213">
        <v>6</v>
      </c>
      <c r="I1375" s="214"/>
      <c r="J1375" s="210"/>
      <c r="K1375" s="210"/>
      <c r="L1375" s="215"/>
      <c r="M1375" s="216"/>
      <c r="N1375" s="217"/>
      <c r="O1375" s="217"/>
      <c r="P1375" s="217"/>
      <c r="Q1375" s="217"/>
      <c r="R1375" s="217"/>
      <c r="S1375" s="217"/>
      <c r="T1375" s="218"/>
      <c r="AT1375" s="219" t="s">
        <v>176</v>
      </c>
      <c r="AU1375" s="219" t="s">
        <v>84</v>
      </c>
      <c r="AV1375" s="13" t="s">
        <v>84</v>
      </c>
      <c r="AW1375" s="13" t="s">
        <v>32</v>
      </c>
      <c r="AX1375" s="13" t="s">
        <v>82</v>
      </c>
      <c r="AY1375" s="219" t="s">
        <v>164</v>
      </c>
    </row>
    <row r="1376" spans="1:65" s="2" customFormat="1" ht="24.2" customHeight="1">
      <c r="A1376" s="34"/>
      <c r="B1376" s="35"/>
      <c r="C1376" s="191" t="s">
        <v>1943</v>
      </c>
      <c r="D1376" s="191" t="s">
        <v>167</v>
      </c>
      <c r="E1376" s="192" t="s">
        <v>1944</v>
      </c>
      <c r="F1376" s="193" t="s">
        <v>1945</v>
      </c>
      <c r="G1376" s="194" t="s">
        <v>1673</v>
      </c>
      <c r="H1376" s="195">
        <v>21</v>
      </c>
      <c r="I1376" s="196"/>
      <c r="J1376" s="197">
        <f>ROUND(I1376*H1376,2)</f>
        <v>0</v>
      </c>
      <c r="K1376" s="193" t="s">
        <v>1</v>
      </c>
      <c r="L1376" s="39"/>
      <c r="M1376" s="198" t="s">
        <v>1</v>
      </c>
      <c r="N1376" s="199" t="s">
        <v>42</v>
      </c>
      <c r="O1376" s="71"/>
      <c r="P1376" s="200">
        <f>O1376*H1376</f>
        <v>0</v>
      </c>
      <c r="Q1376" s="200">
        <v>0</v>
      </c>
      <c r="R1376" s="200">
        <f>Q1376*H1376</f>
        <v>0</v>
      </c>
      <c r="S1376" s="200">
        <v>0</v>
      </c>
      <c r="T1376" s="201">
        <f>S1376*H1376</f>
        <v>0</v>
      </c>
      <c r="U1376" s="34"/>
      <c r="V1376" s="34"/>
      <c r="W1376" s="34"/>
      <c r="X1376" s="34"/>
      <c r="Y1376" s="34"/>
      <c r="Z1376" s="34"/>
      <c r="AA1376" s="34"/>
      <c r="AB1376" s="34"/>
      <c r="AC1376" s="34"/>
      <c r="AD1376" s="34"/>
      <c r="AE1376" s="34"/>
      <c r="AR1376" s="202" t="s">
        <v>865</v>
      </c>
      <c r="AT1376" s="202" t="s">
        <v>167</v>
      </c>
      <c r="AU1376" s="202" t="s">
        <v>84</v>
      </c>
      <c r="AY1376" s="17" t="s">
        <v>164</v>
      </c>
      <c r="BE1376" s="203">
        <f>IF(N1376="základní",J1376,0)</f>
        <v>0</v>
      </c>
      <c r="BF1376" s="203">
        <f>IF(N1376="snížená",J1376,0)</f>
        <v>0</v>
      </c>
      <c r="BG1376" s="203">
        <f>IF(N1376="zákl. přenesená",J1376,0)</f>
        <v>0</v>
      </c>
      <c r="BH1376" s="203">
        <f>IF(N1376="sníž. přenesená",J1376,0)</f>
        <v>0</v>
      </c>
      <c r="BI1376" s="203">
        <f>IF(N1376="nulová",J1376,0)</f>
        <v>0</v>
      </c>
      <c r="BJ1376" s="17" t="s">
        <v>84</v>
      </c>
      <c r="BK1376" s="203">
        <f>ROUND(I1376*H1376,2)</f>
        <v>0</v>
      </c>
      <c r="BL1376" s="17" t="s">
        <v>865</v>
      </c>
      <c r="BM1376" s="202" t="s">
        <v>1946</v>
      </c>
    </row>
    <row r="1377" spans="1:65" s="2" customFormat="1" ht="11.25">
      <c r="A1377" s="34"/>
      <c r="B1377" s="35"/>
      <c r="C1377" s="36"/>
      <c r="D1377" s="204" t="s">
        <v>174</v>
      </c>
      <c r="E1377" s="36"/>
      <c r="F1377" s="205" t="s">
        <v>1945</v>
      </c>
      <c r="G1377" s="36"/>
      <c r="H1377" s="36"/>
      <c r="I1377" s="206"/>
      <c r="J1377" s="36"/>
      <c r="K1377" s="36"/>
      <c r="L1377" s="39"/>
      <c r="M1377" s="207"/>
      <c r="N1377" s="208"/>
      <c r="O1377" s="71"/>
      <c r="P1377" s="71"/>
      <c r="Q1377" s="71"/>
      <c r="R1377" s="71"/>
      <c r="S1377" s="71"/>
      <c r="T1377" s="72"/>
      <c r="U1377" s="34"/>
      <c r="V1377" s="34"/>
      <c r="W1377" s="34"/>
      <c r="X1377" s="34"/>
      <c r="Y1377" s="34"/>
      <c r="Z1377" s="34"/>
      <c r="AA1377" s="34"/>
      <c r="AB1377" s="34"/>
      <c r="AC1377" s="34"/>
      <c r="AD1377" s="34"/>
      <c r="AE1377" s="34"/>
      <c r="AT1377" s="17" t="s">
        <v>174</v>
      </c>
      <c r="AU1377" s="17" t="s">
        <v>84</v>
      </c>
    </row>
    <row r="1378" spans="1:65" s="13" customFormat="1" ht="11.25">
      <c r="B1378" s="209"/>
      <c r="C1378" s="210"/>
      <c r="D1378" s="204" t="s">
        <v>176</v>
      </c>
      <c r="E1378" s="211" t="s">
        <v>1</v>
      </c>
      <c r="F1378" s="212" t="s">
        <v>1947</v>
      </c>
      <c r="G1378" s="210"/>
      <c r="H1378" s="213">
        <v>21</v>
      </c>
      <c r="I1378" s="214"/>
      <c r="J1378" s="210"/>
      <c r="K1378" s="210"/>
      <c r="L1378" s="215"/>
      <c r="M1378" s="216"/>
      <c r="N1378" s="217"/>
      <c r="O1378" s="217"/>
      <c r="P1378" s="217"/>
      <c r="Q1378" s="217"/>
      <c r="R1378" s="217"/>
      <c r="S1378" s="217"/>
      <c r="T1378" s="218"/>
      <c r="AT1378" s="219" t="s">
        <v>176</v>
      </c>
      <c r="AU1378" s="219" t="s">
        <v>84</v>
      </c>
      <c r="AV1378" s="13" t="s">
        <v>84</v>
      </c>
      <c r="AW1378" s="13" t="s">
        <v>32</v>
      </c>
      <c r="AX1378" s="13" t="s">
        <v>82</v>
      </c>
      <c r="AY1378" s="219" t="s">
        <v>164</v>
      </c>
    </row>
    <row r="1379" spans="1:65" s="2" customFormat="1" ht="24.2" customHeight="1">
      <c r="A1379" s="34"/>
      <c r="B1379" s="35"/>
      <c r="C1379" s="191" t="s">
        <v>1948</v>
      </c>
      <c r="D1379" s="191" t="s">
        <v>167</v>
      </c>
      <c r="E1379" s="192" t="s">
        <v>1949</v>
      </c>
      <c r="F1379" s="193" t="s">
        <v>1950</v>
      </c>
      <c r="G1379" s="194" t="s">
        <v>1673</v>
      </c>
      <c r="H1379" s="195">
        <v>5</v>
      </c>
      <c r="I1379" s="196"/>
      <c r="J1379" s="197">
        <f>ROUND(I1379*H1379,2)</f>
        <v>0</v>
      </c>
      <c r="K1379" s="193" t="s">
        <v>1</v>
      </c>
      <c r="L1379" s="39"/>
      <c r="M1379" s="198" t="s">
        <v>1</v>
      </c>
      <c r="N1379" s="199" t="s">
        <v>42</v>
      </c>
      <c r="O1379" s="71"/>
      <c r="P1379" s="200">
        <f>O1379*H1379</f>
        <v>0</v>
      </c>
      <c r="Q1379" s="200">
        <v>0</v>
      </c>
      <c r="R1379" s="200">
        <f>Q1379*H1379</f>
        <v>0</v>
      </c>
      <c r="S1379" s="200">
        <v>0</v>
      </c>
      <c r="T1379" s="201">
        <f>S1379*H1379</f>
        <v>0</v>
      </c>
      <c r="U1379" s="34"/>
      <c r="V1379" s="34"/>
      <c r="W1379" s="34"/>
      <c r="X1379" s="34"/>
      <c r="Y1379" s="34"/>
      <c r="Z1379" s="34"/>
      <c r="AA1379" s="34"/>
      <c r="AB1379" s="34"/>
      <c r="AC1379" s="34"/>
      <c r="AD1379" s="34"/>
      <c r="AE1379" s="34"/>
      <c r="AR1379" s="202" t="s">
        <v>865</v>
      </c>
      <c r="AT1379" s="202" t="s">
        <v>167</v>
      </c>
      <c r="AU1379" s="202" t="s">
        <v>84</v>
      </c>
      <c r="AY1379" s="17" t="s">
        <v>164</v>
      </c>
      <c r="BE1379" s="203">
        <f>IF(N1379="základní",J1379,0)</f>
        <v>0</v>
      </c>
      <c r="BF1379" s="203">
        <f>IF(N1379="snížená",J1379,0)</f>
        <v>0</v>
      </c>
      <c r="BG1379" s="203">
        <f>IF(N1379="zákl. přenesená",J1379,0)</f>
        <v>0</v>
      </c>
      <c r="BH1379" s="203">
        <f>IF(N1379="sníž. přenesená",J1379,0)</f>
        <v>0</v>
      </c>
      <c r="BI1379" s="203">
        <f>IF(N1379="nulová",J1379,0)</f>
        <v>0</v>
      </c>
      <c r="BJ1379" s="17" t="s">
        <v>84</v>
      </c>
      <c r="BK1379" s="203">
        <f>ROUND(I1379*H1379,2)</f>
        <v>0</v>
      </c>
      <c r="BL1379" s="17" t="s">
        <v>865</v>
      </c>
      <c r="BM1379" s="202" t="s">
        <v>1951</v>
      </c>
    </row>
    <row r="1380" spans="1:65" s="2" customFormat="1" ht="19.5">
      <c r="A1380" s="34"/>
      <c r="B1380" s="35"/>
      <c r="C1380" s="36"/>
      <c r="D1380" s="204" t="s">
        <v>174</v>
      </c>
      <c r="E1380" s="36"/>
      <c r="F1380" s="205" t="s">
        <v>1950</v>
      </c>
      <c r="G1380" s="36"/>
      <c r="H1380" s="36"/>
      <c r="I1380" s="206"/>
      <c r="J1380" s="36"/>
      <c r="K1380" s="36"/>
      <c r="L1380" s="39"/>
      <c r="M1380" s="207"/>
      <c r="N1380" s="208"/>
      <c r="O1380" s="71"/>
      <c r="P1380" s="71"/>
      <c r="Q1380" s="71"/>
      <c r="R1380" s="71"/>
      <c r="S1380" s="71"/>
      <c r="T1380" s="72"/>
      <c r="U1380" s="34"/>
      <c r="V1380" s="34"/>
      <c r="W1380" s="34"/>
      <c r="X1380" s="34"/>
      <c r="Y1380" s="34"/>
      <c r="Z1380" s="34"/>
      <c r="AA1380" s="34"/>
      <c r="AB1380" s="34"/>
      <c r="AC1380" s="34"/>
      <c r="AD1380" s="34"/>
      <c r="AE1380" s="34"/>
      <c r="AT1380" s="17" t="s">
        <v>174</v>
      </c>
      <c r="AU1380" s="17" t="s">
        <v>84</v>
      </c>
    </row>
    <row r="1381" spans="1:65" s="13" customFormat="1" ht="11.25">
      <c r="B1381" s="209"/>
      <c r="C1381" s="210"/>
      <c r="D1381" s="204" t="s">
        <v>176</v>
      </c>
      <c r="E1381" s="211" t="s">
        <v>1</v>
      </c>
      <c r="F1381" s="212" t="s">
        <v>1952</v>
      </c>
      <c r="G1381" s="210"/>
      <c r="H1381" s="213">
        <v>5</v>
      </c>
      <c r="I1381" s="214"/>
      <c r="J1381" s="210"/>
      <c r="K1381" s="210"/>
      <c r="L1381" s="215"/>
      <c r="M1381" s="216"/>
      <c r="N1381" s="217"/>
      <c r="O1381" s="217"/>
      <c r="P1381" s="217"/>
      <c r="Q1381" s="217"/>
      <c r="R1381" s="217"/>
      <c r="S1381" s="217"/>
      <c r="T1381" s="218"/>
      <c r="AT1381" s="219" t="s">
        <v>176</v>
      </c>
      <c r="AU1381" s="219" t="s">
        <v>84</v>
      </c>
      <c r="AV1381" s="13" t="s">
        <v>84</v>
      </c>
      <c r="AW1381" s="13" t="s">
        <v>32</v>
      </c>
      <c r="AX1381" s="13" t="s">
        <v>82</v>
      </c>
      <c r="AY1381" s="219" t="s">
        <v>164</v>
      </c>
    </row>
    <row r="1382" spans="1:65" s="2" customFormat="1" ht="14.45" customHeight="1">
      <c r="A1382" s="34"/>
      <c r="B1382" s="35"/>
      <c r="C1382" s="191" t="s">
        <v>1953</v>
      </c>
      <c r="D1382" s="191" t="s">
        <v>167</v>
      </c>
      <c r="E1382" s="192" t="s">
        <v>1954</v>
      </c>
      <c r="F1382" s="193" t="s">
        <v>1955</v>
      </c>
      <c r="G1382" s="194" t="s">
        <v>1673</v>
      </c>
      <c r="H1382" s="195">
        <v>2</v>
      </c>
      <c r="I1382" s="196"/>
      <c r="J1382" s="197">
        <f>ROUND(I1382*H1382,2)</f>
        <v>0</v>
      </c>
      <c r="K1382" s="193" t="s">
        <v>1</v>
      </c>
      <c r="L1382" s="39"/>
      <c r="M1382" s="198" t="s">
        <v>1</v>
      </c>
      <c r="N1382" s="199" t="s">
        <v>42</v>
      </c>
      <c r="O1382" s="71"/>
      <c r="P1382" s="200">
        <f>O1382*H1382</f>
        <v>0</v>
      </c>
      <c r="Q1382" s="200">
        <v>0</v>
      </c>
      <c r="R1382" s="200">
        <f>Q1382*H1382</f>
        <v>0</v>
      </c>
      <c r="S1382" s="200">
        <v>0</v>
      </c>
      <c r="T1382" s="201">
        <f>S1382*H1382</f>
        <v>0</v>
      </c>
      <c r="U1382" s="34"/>
      <c r="V1382" s="34"/>
      <c r="W1382" s="34"/>
      <c r="X1382" s="34"/>
      <c r="Y1382" s="34"/>
      <c r="Z1382" s="34"/>
      <c r="AA1382" s="34"/>
      <c r="AB1382" s="34"/>
      <c r="AC1382" s="34"/>
      <c r="AD1382" s="34"/>
      <c r="AE1382" s="34"/>
      <c r="AR1382" s="202" t="s">
        <v>865</v>
      </c>
      <c r="AT1382" s="202" t="s">
        <v>167</v>
      </c>
      <c r="AU1382" s="202" t="s">
        <v>84</v>
      </c>
      <c r="AY1382" s="17" t="s">
        <v>164</v>
      </c>
      <c r="BE1382" s="203">
        <f>IF(N1382="základní",J1382,0)</f>
        <v>0</v>
      </c>
      <c r="BF1382" s="203">
        <f>IF(N1382="snížená",J1382,0)</f>
        <v>0</v>
      </c>
      <c r="BG1382" s="203">
        <f>IF(N1382="zákl. přenesená",J1382,0)</f>
        <v>0</v>
      </c>
      <c r="BH1382" s="203">
        <f>IF(N1382="sníž. přenesená",J1382,0)</f>
        <v>0</v>
      </c>
      <c r="BI1382" s="203">
        <f>IF(N1382="nulová",J1382,0)</f>
        <v>0</v>
      </c>
      <c r="BJ1382" s="17" t="s">
        <v>84</v>
      </c>
      <c r="BK1382" s="203">
        <f>ROUND(I1382*H1382,2)</f>
        <v>0</v>
      </c>
      <c r="BL1382" s="17" t="s">
        <v>865</v>
      </c>
      <c r="BM1382" s="202" t="s">
        <v>1956</v>
      </c>
    </row>
    <row r="1383" spans="1:65" s="2" customFormat="1" ht="11.25">
      <c r="A1383" s="34"/>
      <c r="B1383" s="35"/>
      <c r="C1383" s="36"/>
      <c r="D1383" s="204" t="s">
        <v>174</v>
      </c>
      <c r="E1383" s="36"/>
      <c r="F1383" s="205" t="s">
        <v>1955</v>
      </c>
      <c r="G1383" s="36"/>
      <c r="H1383" s="36"/>
      <c r="I1383" s="206"/>
      <c r="J1383" s="36"/>
      <c r="K1383" s="36"/>
      <c r="L1383" s="39"/>
      <c r="M1383" s="207"/>
      <c r="N1383" s="208"/>
      <c r="O1383" s="71"/>
      <c r="P1383" s="71"/>
      <c r="Q1383" s="71"/>
      <c r="R1383" s="71"/>
      <c r="S1383" s="71"/>
      <c r="T1383" s="72"/>
      <c r="U1383" s="34"/>
      <c r="V1383" s="34"/>
      <c r="W1383" s="34"/>
      <c r="X1383" s="34"/>
      <c r="Y1383" s="34"/>
      <c r="Z1383" s="34"/>
      <c r="AA1383" s="34"/>
      <c r="AB1383" s="34"/>
      <c r="AC1383" s="34"/>
      <c r="AD1383" s="34"/>
      <c r="AE1383" s="34"/>
      <c r="AT1383" s="17" t="s">
        <v>174</v>
      </c>
      <c r="AU1383" s="17" t="s">
        <v>84</v>
      </c>
    </row>
    <row r="1384" spans="1:65" s="13" customFormat="1" ht="11.25">
      <c r="B1384" s="209"/>
      <c r="C1384" s="210"/>
      <c r="D1384" s="204" t="s">
        <v>176</v>
      </c>
      <c r="E1384" s="211" t="s">
        <v>1</v>
      </c>
      <c r="F1384" s="212" t="s">
        <v>1957</v>
      </c>
      <c r="G1384" s="210"/>
      <c r="H1384" s="213">
        <v>2</v>
      </c>
      <c r="I1384" s="214"/>
      <c r="J1384" s="210"/>
      <c r="K1384" s="210"/>
      <c r="L1384" s="215"/>
      <c r="M1384" s="216"/>
      <c r="N1384" s="217"/>
      <c r="O1384" s="217"/>
      <c r="P1384" s="217"/>
      <c r="Q1384" s="217"/>
      <c r="R1384" s="217"/>
      <c r="S1384" s="217"/>
      <c r="T1384" s="218"/>
      <c r="AT1384" s="219" t="s">
        <v>176</v>
      </c>
      <c r="AU1384" s="219" t="s">
        <v>84</v>
      </c>
      <c r="AV1384" s="13" t="s">
        <v>84</v>
      </c>
      <c r="AW1384" s="13" t="s">
        <v>32</v>
      </c>
      <c r="AX1384" s="13" t="s">
        <v>82</v>
      </c>
      <c r="AY1384" s="219" t="s">
        <v>164</v>
      </c>
    </row>
    <row r="1385" spans="1:65" s="2" customFormat="1" ht="14.45" customHeight="1">
      <c r="A1385" s="34"/>
      <c r="B1385" s="35"/>
      <c r="C1385" s="191" t="s">
        <v>1958</v>
      </c>
      <c r="D1385" s="191" t="s">
        <v>167</v>
      </c>
      <c r="E1385" s="192" t="s">
        <v>1959</v>
      </c>
      <c r="F1385" s="193" t="s">
        <v>1960</v>
      </c>
      <c r="G1385" s="194" t="s">
        <v>1673</v>
      </c>
      <c r="H1385" s="195">
        <v>3</v>
      </c>
      <c r="I1385" s="196"/>
      <c r="J1385" s="197">
        <f>ROUND(I1385*H1385,2)</f>
        <v>0</v>
      </c>
      <c r="K1385" s="193" t="s">
        <v>1</v>
      </c>
      <c r="L1385" s="39"/>
      <c r="M1385" s="198" t="s">
        <v>1</v>
      </c>
      <c r="N1385" s="199" t="s">
        <v>42</v>
      </c>
      <c r="O1385" s="71"/>
      <c r="P1385" s="200">
        <f>O1385*H1385</f>
        <v>0</v>
      </c>
      <c r="Q1385" s="200">
        <v>0</v>
      </c>
      <c r="R1385" s="200">
        <f>Q1385*H1385</f>
        <v>0</v>
      </c>
      <c r="S1385" s="200">
        <v>0</v>
      </c>
      <c r="T1385" s="201">
        <f>S1385*H1385</f>
        <v>0</v>
      </c>
      <c r="U1385" s="34"/>
      <c r="V1385" s="34"/>
      <c r="W1385" s="34"/>
      <c r="X1385" s="34"/>
      <c r="Y1385" s="34"/>
      <c r="Z1385" s="34"/>
      <c r="AA1385" s="34"/>
      <c r="AB1385" s="34"/>
      <c r="AC1385" s="34"/>
      <c r="AD1385" s="34"/>
      <c r="AE1385" s="34"/>
      <c r="AR1385" s="202" t="s">
        <v>865</v>
      </c>
      <c r="AT1385" s="202" t="s">
        <v>167</v>
      </c>
      <c r="AU1385" s="202" t="s">
        <v>84</v>
      </c>
      <c r="AY1385" s="17" t="s">
        <v>164</v>
      </c>
      <c r="BE1385" s="203">
        <f>IF(N1385="základní",J1385,0)</f>
        <v>0</v>
      </c>
      <c r="BF1385" s="203">
        <f>IF(N1385="snížená",J1385,0)</f>
        <v>0</v>
      </c>
      <c r="BG1385" s="203">
        <f>IF(N1385="zákl. přenesená",J1385,0)</f>
        <v>0</v>
      </c>
      <c r="BH1385" s="203">
        <f>IF(N1385="sníž. přenesená",J1385,0)</f>
        <v>0</v>
      </c>
      <c r="BI1385" s="203">
        <f>IF(N1385="nulová",J1385,0)</f>
        <v>0</v>
      </c>
      <c r="BJ1385" s="17" t="s">
        <v>84</v>
      </c>
      <c r="BK1385" s="203">
        <f>ROUND(I1385*H1385,2)</f>
        <v>0</v>
      </c>
      <c r="BL1385" s="17" t="s">
        <v>865</v>
      </c>
      <c r="BM1385" s="202" t="s">
        <v>1961</v>
      </c>
    </row>
    <row r="1386" spans="1:65" s="2" customFormat="1" ht="11.25">
      <c r="A1386" s="34"/>
      <c r="B1386" s="35"/>
      <c r="C1386" s="36"/>
      <c r="D1386" s="204" t="s">
        <v>174</v>
      </c>
      <c r="E1386" s="36"/>
      <c r="F1386" s="205" t="s">
        <v>1960</v>
      </c>
      <c r="G1386" s="36"/>
      <c r="H1386" s="36"/>
      <c r="I1386" s="206"/>
      <c r="J1386" s="36"/>
      <c r="K1386" s="36"/>
      <c r="L1386" s="39"/>
      <c r="M1386" s="207"/>
      <c r="N1386" s="208"/>
      <c r="O1386" s="71"/>
      <c r="P1386" s="71"/>
      <c r="Q1386" s="71"/>
      <c r="R1386" s="71"/>
      <c r="S1386" s="71"/>
      <c r="T1386" s="72"/>
      <c r="U1386" s="34"/>
      <c r="V1386" s="34"/>
      <c r="W1386" s="34"/>
      <c r="X1386" s="34"/>
      <c r="Y1386" s="34"/>
      <c r="Z1386" s="34"/>
      <c r="AA1386" s="34"/>
      <c r="AB1386" s="34"/>
      <c r="AC1386" s="34"/>
      <c r="AD1386" s="34"/>
      <c r="AE1386" s="34"/>
      <c r="AT1386" s="17" t="s">
        <v>174</v>
      </c>
      <c r="AU1386" s="17" t="s">
        <v>84</v>
      </c>
    </row>
    <row r="1387" spans="1:65" s="13" customFormat="1" ht="11.25">
      <c r="B1387" s="209"/>
      <c r="C1387" s="210"/>
      <c r="D1387" s="204" t="s">
        <v>176</v>
      </c>
      <c r="E1387" s="211" t="s">
        <v>1</v>
      </c>
      <c r="F1387" s="212" t="s">
        <v>1914</v>
      </c>
      <c r="G1387" s="210"/>
      <c r="H1387" s="213">
        <v>3</v>
      </c>
      <c r="I1387" s="214"/>
      <c r="J1387" s="210"/>
      <c r="K1387" s="210"/>
      <c r="L1387" s="215"/>
      <c r="M1387" s="216"/>
      <c r="N1387" s="217"/>
      <c r="O1387" s="217"/>
      <c r="P1387" s="217"/>
      <c r="Q1387" s="217"/>
      <c r="R1387" s="217"/>
      <c r="S1387" s="217"/>
      <c r="T1387" s="218"/>
      <c r="AT1387" s="219" t="s">
        <v>176</v>
      </c>
      <c r="AU1387" s="219" t="s">
        <v>84</v>
      </c>
      <c r="AV1387" s="13" t="s">
        <v>84</v>
      </c>
      <c r="AW1387" s="13" t="s">
        <v>32</v>
      </c>
      <c r="AX1387" s="13" t="s">
        <v>82</v>
      </c>
      <c r="AY1387" s="219" t="s">
        <v>164</v>
      </c>
    </row>
    <row r="1388" spans="1:65" s="2" customFormat="1" ht="14.45" customHeight="1">
      <c r="A1388" s="34"/>
      <c r="B1388" s="35"/>
      <c r="C1388" s="191" t="s">
        <v>1962</v>
      </c>
      <c r="D1388" s="191" t="s">
        <v>167</v>
      </c>
      <c r="E1388" s="192" t="s">
        <v>1963</v>
      </c>
      <c r="F1388" s="193" t="s">
        <v>1964</v>
      </c>
      <c r="G1388" s="194" t="s">
        <v>1673</v>
      </c>
      <c r="H1388" s="195">
        <v>36</v>
      </c>
      <c r="I1388" s="196"/>
      <c r="J1388" s="197">
        <f>ROUND(I1388*H1388,2)</f>
        <v>0</v>
      </c>
      <c r="K1388" s="193" t="s">
        <v>1</v>
      </c>
      <c r="L1388" s="39"/>
      <c r="M1388" s="198" t="s">
        <v>1</v>
      </c>
      <c r="N1388" s="199" t="s">
        <v>42</v>
      </c>
      <c r="O1388" s="71"/>
      <c r="P1388" s="200">
        <f>O1388*H1388</f>
        <v>0</v>
      </c>
      <c r="Q1388" s="200">
        <v>0</v>
      </c>
      <c r="R1388" s="200">
        <f>Q1388*H1388</f>
        <v>0</v>
      </c>
      <c r="S1388" s="200">
        <v>0</v>
      </c>
      <c r="T1388" s="201">
        <f>S1388*H1388</f>
        <v>0</v>
      </c>
      <c r="U1388" s="34"/>
      <c r="V1388" s="34"/>
      <c r="W1388" s="34"/>
      <c r="X1388" s="34"/>
      <c r="Y1388" s="34"/>
      <c r="Z1388" s="34"/>
      <c r="AA1388" s="34"/>
      <c r="AB1388" s="34"/>
      <c r="AC1388" s="34"/>
      <c r="AD1388" s="34"/>
      <c r="AE1388" s="34"/>
      <c r="AR1388" s="202" t="s">
        <v>865</v>
      </c>
      <c r="AT1388" s="202" t="s">
        <v>167</v>
      </c>
      <c r="AU1388" s="202" t="s">
        <v>84</v>
      </c>
      <c r="AY1388" s="17" t="s">
        <v>164</v>
      </c>
      <c r="BE1388" s="203">
        <f>IF(N1388="základní",J1388,0)</f>
        <v>0</v>
      </c>
      <c r="BF1388" s="203">
        <f>IF(N1388="snížená",J1388,0)</f>
        <v>0</v>
      </c>
      <c r="BG1388" s="203">
        <f>IF(N1388="zákl. přenesená",J1388,0)</f>
        <v>0</v>
      </c>
      <c r="BH1388" s="203">
        <f>IF(N1388="sníž. přenesená",J1388,0)</f>
        <v>0</v>
      </c>
      <c r="BI1388" s="203">
        <f>IF(N1388="nulová",J1388,0)</f>
        <v>0</v>
      </c>
      <c r="BJ1388" s="17" t="s">
        <v>84</v>
      </c>
      <c r="BK1388" s="203">
        <f>ROUND(I1388*H1388,2)</f>
        <v>0</v>
      </c>
      <c r="BL1388" s="17" t="s">
        <v>865</v>
      </c>
      <c r="BM1388" s="202" t="s">
        <v>1965</v>
      </c>
    </row>
    <row r="1389" spans="1:65" s="2" customFormat="1" ht="11.25">
      <c r="A1389" s="34"/>
      <c r="B1389" s="35"/>
      <c r="C1389" s="36"/>
      <c r="D1389" s="204" t="s">
        <v>174</v>
      </c>
      <c r="E1389" s="36"/>
      <c r="F1389" s="205" t="s">
        <v>1964</v>
      </c>
      <c r="G1389" s="36"/>
      <c r="H1389" s="36"/>
      <c r="I1389" s="206"/>
      <c r="J1389" s="36"/>
      <c r="K1389" s="36"/>
      <c r="L1389" s="39"/>
      <c r="M1389" s="207"/>
      <c r="N1389" s="208"/>
      <c r="O1389" s="71"/>
      <c r="P1389" s="71"/>
      <c r="Q1389" s="71"/>
      <c r="R1389" s="71"/>
      <c r="S1389" s="71"/>
      <c r="T1389" s="72"/>
      <c r="U1389" s="34"/>
      <c r="V1389" s="34"/>
      <c r="W1389" s="34"/>
      <c r="X1389" s="34"/>
      <c r="Y1389" s="34"/>
      <c r="Z1389" s="34"/>
      <c r="AA1389" s="34"/>
      <c r="AB1389" s="34"/>
      <c r="AC1389" s="34"/>
      <c r="AD1389" s="34"/>
      <c r="AE1389" s="34"/>
      <c r="AT1389" s="17" t="s">
        <v>174</v>
      </c>
      <c r="AU1389" s="17" t="s">
        <v>84</v>
      </c>
    </row>
    <row r="1390" spans="1:65" s="13" customFormat="1" ht="11.25">
      <c r="B1390" s="209"/>
      <c r="C1390" s="210"/>
      <c r="D1390" s="204" t="s">
        <v>176</v>
      </c>
      <c r="E1390" s="211" t="s">
        <v>1</v>
      </c>
      <c r="F1390" s="212" t="s">
        <v>1847</v>
      </c>
      <c r="G1390" s="210"/>
      <c r="H1390" s="213">
        <v>36</v>
      </c>
      <c r="I1390" s="214"/>
      <c r="J1390" s="210"/>
      <c r="K1390" s="210"/>
      <c r="L1390" s="215"/>
      <c r="M1390" s="216"/>
      <c r="N1390" s="217"/>
      <c r="O1390" s="217"/>
      <c r="P1390" s="217"/>
      <c r="Q1390" s="217"/>
      <c r="R1390" s="217"/>
      <c r="S1390" s="217"/>
      <c r="T1390" s="218"/>
      <c r="AT1390" s="219" t="s">
        <v>176</v>
      </c>
      <c r="AU1390" s="219" t="s">
        <v>84</v>
      </c>
      <c r="AV1390" s="13" t="s">
        <v>84</v>
      </c>
      <c r="AW1390" s="13" t="s">
        <v>32</v>
      </c>
      <c r="AX1390" s="13" t="s">
        <v>82</v>
      </c>
      <c r="AY1390" s="219" t="s">
        <v>164</v>
      </c>
    </row>
    <row r="1391" spans="1:65" s="2" customFormat="1" ht="14.45" customHeight="1">
      <c r="A1391" s="34"/>
      <c r="B1391" s="35"/>
      <c r="C1391" s="191" t="s">
        <v>1966</v>
      </c>
      <c r="D1391" s="191" t="s">
        <v>167</v>
      </c>
      <c r="E1391" s="192" t="s">
        <v>1967</v>
      </c>
      <c r="F1391" s="193" t="s">
        <v>1968</v>
      </c>
      <c r="G1391" s="194" t="s">
        <v>1673</v>
      </c>
      <c r="H1391" s="195">
        <v>24</v>
      </c>
      <c r="I1391" s="196"/>
      <c r="J1391" s="197">
        <f>ROUND(I1391*H1391,2)</f>
        <v>0</v>
      </c>
      <c r="K1391" s="193" t="s">
        <v>1</v>
      </c>
      <c r="L1391" s="39"/>
      <c r="M1391" s="198" t="s">
        <v>1</v>
      </c>
      <c r="N1391" s="199" t="s">
        <v>42</v>
      </c>
      <c r="O1391" s="71"/>
      <c r="P1391" s="200">
        <f>O1391*H1391</f>
        <v>0</v>
      </c>
      <c r="Q1391" s="200">
        <v>0</v>
      </c>
      <c r="R1391" s="200">
        <f>Q1391*H1391</f>
        <v>0</v>
      </c>
      <c r="S1391" s="200">
        <v>0</v>
      </c>
      <c r="T1391" s="201">
        <f>S1391*H1391</f>
        <v>0</v>
      </c>
      <c r="U1391" s="34"/>
      <c r="V1391" s="34"/>
      <c r="W1391" s="34"/>
      <c r="X1391" s="34"/>
      <c r="Y1391" s="34"/>
      <c r="Z1391" s="34"/>
      <c r="AA1391" s="34"/>
      <c r="AB1391" s="34"/>
      <c r="AC1391" s="34"/>
      <c r="AD1391" s="34"/>
      <c r="AE1391" s="34"/>
      <c r="AR1391" s="202" t="s">
        <v>865</v>
      </c>
      <c r="AT1391" s="202" t="s">
        <v>167</v>
      </c>
      <c r="AU1391" s="202" t="s">
        <v>84</v>
      </c>
      <c r="AY1391" s="17" t="s">
        <v>164</v>
      </c>
      <c r="BE1391" s="203">
        <f>IF(N1391="základní",J1391,0)</f>
        <v>0</v>
      </c>
      <c r="BF1391" s="203">
        <f>IF(N1391="snížená",J1391,0)</f>
        <v>0</v>
      </c>
      <c r="BG1391" s="203">
        <f>IF(N1391="zákl. přenesená",J1391,0)</f>
        <v>0</v>
      </c>
      <c r="BH1391" s="203">
        <f>IF(N1391="sníž. přenesená",J1391,0)</f>
        <v>0</v>
      </c>
      <c r="BI1391" s="203">
        <f>IF(N1391="nulová",J1391,0)</f>
        <v>0</v>
      </c>
      <c r="BJ1391" s="17" t="s">
        <v>84</v>
      </c>
      <c r="BK1391" s="203">
        <f>ROUND(I1391*H1391,2)</f>
        <v>0</v>
      </c>
      <c r="BL1391" s="17" t="s">
        <v>865</v>
      </c>
      <c r="BM1391" s="202" t="s">
        <v>1969</v>
      </c>
    </row>
    <row r="1392" spans="1:65" s="2" customFormat="1" ht="11.25">
      <c r="A1392" s="34"/>
      <c r="B1392" s="35"/>
      <c r="C1392" s="36"/>
      <c r="D1392" s="204" t="s">
        <v>174</v>
      </c>
      <c r="E1392" s="36"/>
      <c r="F1392" s="205" t="s">
        <v>1968</v>
      </c>
      <c r="G1392" s="36"/>
      <c r="H1392" s="36"/>
      <c r="I1392" s="206"/>
      <c r="J1392" s="36"/>
      <c r="K1392" s="36"/>
      <c r="L1392" s="39"/>
      <c r="M1392" s="207"/>
      <c r="N1392" s="208"/>
      <c r="O1392" s="71"/>
      <c r="P1392" s="71"/>
      <c r="Q1392" s="71"/>
      <c r="R1392" s="71"/>
      <c r="S1392" s="71"/>
      <c r="T1392" s="72"/>
      <c r="U1392" s="34"/>
      <c r="V1392" s="34"/>
      <c r="W1392" s="34"/>
      <c r="X1392" s="34"/>
      <c r="Y1392" s="34"/>
      <c r="Z1392" s="34"/>
      <c r="AA1392" s="34"/>
      <c r="AB1392" s="34"/>
      <c r="AC1392" s="34"/>
      <c r="AD1392" s="34"/>
      <c r="AE1392" s="34"/>
      <c r="AT1392" s="17" t="s">
        <v>174</v>
      </c>
      <c r="AU1392" s="17" t="s">
        <v>84</v>
      </c>
    </row>
    <row r="1393" spans="1:65" s="13" customFormat="1" ht="11.25">
      <c r="B1393" s="209"/>
      <c r="C1393" s="210"/>
      <c r="D1393" s="204" t="s">
        <v>176</v>
      </c>
      <c r="E1393" s="211" t="s">
        <v>1</v>
      </c>
      <c r="F1393" s="212" t="s">
        <v>1970</v>
      </c>
      <c r="G1393" s="210"/>
      <c r="H1393" s="213">
        <v>24</v>
      </c>
      <c r="I1393" s="214"/>
      <c r="J1393" s="210"/>
      <c r="K1393" s="210"/>
      <c r="L1393" s="215"/>
      <c r="M1393" s="216"/>
      <c r="N1393" s="217"/>
      <c r="O1393" s="217"/>
      <c r="P1393" s="217"/>
      <c r="Q1393" s="217"/>
      <c r="R1393" s="217"/>
      <c r="S1393" s="217"/>
      <c r="T1393" s="218"/>
      <c r="AT1393" s="219" t="s">
        <v>176</v>
      </c>
      <c r="AU1393" s="219" t="s">
        <v>84</v>
      </c>
      <c r="AV1393" s="13" t="s">
        <v>84</v>
      </c>
      <c r="AW1393" s="13" t="s">
        <v>32</v>
      </c>
      <c r="AX1393" s="13" t="s">
        <v>82</v>
      </c>
      <c r="AY1393" s="219" t="s">
        <v>164</v>
      </c>
    </row>
    <row r="1394" spans="1:65" s="2" customFormat="1" ht="14.45" customHeight="1">
      <c r="A1394" s="34"/>
      <c r="B1394" s="35"/>
      <c r="C1394" s="191" t="s">
        <v>1971</v>
      </c>
      <c r="D1394" s="191" t="s">
        <v>167</v>
      </c>
      <c r="E1394" s="192" t="s">
        <v>1972</v>
      </c>
      <c r="F1394" s="193" t="s">
        <v>1973</v>
      </c>
      <c r="G1394" s="194" t="s">
        <v>1673</v>
      </c>
      <c r="H1394" s="195">
        <v>48</v>
      </c>
      <c r="I1394" s="196"/>
      <c r="J1394" s="197">
        <f>ROUND(I1394*H1394,2)</f>
        <v>0</v>
      </c>
      <c r="K1394" s="193" t="s">
        <v>1</v>
      </c>
      <c r="L1394" s="39"/>
      <c r="M1394" s="198" t="s">
        <v>1</v>
      </c>
      <c r="N1394" s="199" t="s">
        <v>42</v>
      </c>
      <c r="O1394" s="71"/>
      <c r="P1394" s="200">
        <f>O1394*H1394</f>
        <v>0</v>
      </c>
      <c r="Q1394" s="200">
        <v>0</v>
      </c>
      <c r="R1394" s="200">
        <f>Q1394*H1394</f>
        <v>0</v>
      </c>
      <c r="S1394" s="200">
        <v>0</v>
      </c>
      <c r="T1394" s="201">
        <f>S1394*H1394</f>
        <v>0</v>
      </c>
      <c r="U1394" s="34"/>
      <c r="V1394" s="34"/>
      <c r="W1394" s="34"/>
      <c r="X1394" s="34"/>
      <c r="Y1394" s="34"/>
      <c r="Z1394" s="34"/>
      <c r="AA1394" s="34"/>
      <c r="AB1394" s="34"/>
      <c r="AC1394" s="34"/>
      <c r="AD1394" s="34"/>
      <c r="AE1394" s="34"/>
      <c r="AR1394" s="202" t="s">
        <v>865</v>
      </c>
      <c r="AT1394" s="202" t="s">
        <v>167</v>
      </c>
      <c r="AU1394" s="202" t="s">
        <v>84</v>
      </c>
      <c r="AY1394" s="17" t="s">
        <v>164</v>
      </c>
      <c r="BE1394" s="203">
        <f>IF(N1394="základní",J1394,0)</f>
        <v>0</v>
      </c>
      <c r="BF1394" s="203">
        <f>IF(N1394="snížená",J1394,0)</f>
        <v>0</v>
      </c>
      <c r="BG1394" s="203">
        <f>IF(N1394="zákl. přenesená",J1394,0)</f>
        <v>0</v>
      </c>
      <c r="BH1394" s="203">
        <f>IF(N1394="sníž. přenesená",J1394,0)</f>
        <v>0</v>
      </c>
      <c r="BI1394" s="203">
        <f>IF(N1394="nulová",J1394,0)</f>
        <v>0</v>
      </c>
      <c r="BJ1394" s="17" t="s">
        <v>84</v>
      </c>
      <c r="BK1394" s="203">
        <f>ROUND(I1394*H1394,2)</f>
        <v>0</v>
      </c>
      <c r="BL1394" s="17" t="s">
        <v>865</v>
      </c>
      <c r="BM1394" s="202" t="s">
        <v>1974</v>
      </c>
    </row>
    <row r="1395" spans="1:65" s="2" customFormat="1" ht="11.25">
      <c r="A1395" s="34"/>
      <c r="B1395" s="35"/>
      <c r="C1395" s="36"/>
      <c r="D1395" s="204" t="s">
        <v>174</v>
      </c>
      <c r="E1395" s="36"/>
      <c r="F1395" s="205" t="s">
        <v>1973</v>
      </c>
      <c r="G1395" s="36"/>
      <c r="H1395" s="36"/>
      <c r="I1395" s="206"/>
      <c r="J1395" s="36"/>
      <c r="K1395" s="36"/>
      <c r="L1395" s="39"/>
      <c r="M1395" s="207"/>
      <c r="N1395" s="208"/>
      <c r="O1395" s="71"/>
      <c r="P1395" s="71"/>
      <c r="Q1395" s="71"/>
      <c r="R1395" s="71"/>
      <c r="S1395" s="71"/>
      <c r="T1395" s="72"/>
      <c r="U1395" s="34"/>
      <c r="V1395" s="34"/>
      <c r="W1395" s="34"/>
      <c r="X1395" s="34"/>
      <c r="Y1395" s="34"/>
      <c r="Z1395" s="34"/>
      <c r="AA1395" s="34"/>
      <c r="AB1395" s="34"/>
      <c r="AC1395" s="34"/>
      <c r="AD1395" s="34"/>
      <c r="AE1395" s="34"/>
      <c r="AT1395" s="17" t="s">
        <v>174</v>
      </c>
      <c r="AU1395" s="17" t="s">
        <v>84</v>
      </c>
    </row>
    <row r="1396" spans="1:65" s="13" customFormat="1" ht="11.25">
      <c r="B1396" s="209"/>
      <c r="C1396" s="210"/>
      <c r="D1396" s="204" t="s">
        <v>176</v>
      </c>
      <c r="E1396" s="211" t="s">
        <v>1</v>
      </c>
      <c r="F1396" s="212" t="s">
        <v>1975</v>
      </c>
      <c r="G1396" s="210"/>
      <c r="H1396" s="213">
        <v>48</v>
      </c>
      <c r="I1396" s="214"/>
      <c r="J1396" s="210"/>
      <c r="K1396" s="210"/>
      <c r="L1396" s="215"/>
      <c r="M1396" s="216"/>
      <c r="N1396" s="217"/>
      <c r="O1396" s="217"/>
      <c r="P1396" s="217"/>
      <c r="Q1396" s="217"/>
      <c r="R1396" s="217"/>
      <c r="S1396" s="217"/>
      <c r="T1396" s="218"/>
      <c r="AT1396" s="219" t="s">
        <v>176</v>
      </c>
      <c r="AU1396" s="219" t="s">
        <v>84</v>
      </c>
      <c r="AV1396" s="13" t="s">
        <v>84</v>
      </c>
      <c r="AW1396" s="13" t="s">
        <v>32</v>
      </c>
      <c r="AX1396" s="13" t="s">
        <v>82</v>
      </c>
      <c r="AY1396" s="219" t="s">
        <v>164</v>
      </c>
    </row>
    <row r="1397" spans="1:65" s="2" customFormat="1" ht="14.45" customHeight="1">
      <c r="A1397" s="34"/>
      <c r="B1397" s="35"/>
      <c r="C1397" s="191" t="s">
        <v>1976</v>
      </c>
      <c r="D1397" s="191" t="s">
        <v>167</v>
      </c>
      <c r="E1397" s="192" t="s">
        <v>1977</v>
      </c>
      <c r="F1397" s="193" t="s">
        <v>1978</v>
      </c>
      <c r="G1397" s="194" t="s">
        <v>1673</v>
      </c>
      <c r="H1397" s="195">
        <v>6</v>
      </c>
      <c r="I1397" s="196"/>
      <c r="J1397" s="197">
        <f>ROUND(I1397*H1397,2)</f>
        <v>0</v>
      </c>
      <c r="K1397" s="193" t="s">
        <v>1</v>
      </c>
      <c r="L1397" s="39"/>
      <c r="M1397" s="198" t="s">
        <v>1</v>
      </c>
      <c r="N1397" s="199" t="s">
        <v>42</v>
      </c>
      <c r="O1397" s="71"/>
      <c r="P1397" s="200">
        <f>O1397*H1397</f>
        <v>0</v>
      </c>
      <c r="Q1397" s="200">
        <v>0</v>
      </c>
      <c r="R1397" s="200">
        <f>Q1397*H1397</f>
        <v>0</v>
      </c>
      <c r="S1397" s="200">
        <v>0</v>
      </c>
      <c r="T1397" s="201">
        <f>S1397*H1397</f>
        <v>0</v>
      </c>
      <c r="U1397" s="34"/>
      <c r="V1397" s="34"/>
      <c r="W1397" s="34"/>
      <c r="X1397" s="34"/>
      <c r="Y1397" s="34"/>
      <c r="Z1397" s="34"/>
      <c r="AA1397" s="34"/>
      <c r="AB1397" s="34"/>
      <c r="AC1397" s="34"/>
      <c r="AD1397" s="34"/>
      <c r="AE1397" s="34"/>
      <c r="AR1397" s="202" t="s">
        <v>865</v>
      </c>
      <c r="AT1397" s="202" t="s">
        <v>167</v>
      </c>
      <c r="AU1397" s="202" t="s">
        <v>84</v>
      </c>
      <c r="AY1397" s="17" t="s">
        <v>164</v>
      </c>
      <c r="BE1397" s="203">
        <f>IF(N1397="základní",J1397,0)</f>
        <v>0</v>
      </c>
      <c r="BF1397" s="203">
        <f>IF(N1397="snížená",J1397,0)</f>
        <v>0</v>
      </c>
      <c r="BG1397" s="203">
        <f>IF(N1397="zákl. přenesená",J1397,0)</f>
        <v>0</v>
      </c>
      <c r="BH1397" s="203">
        <f>IF(N1397="sníž. přenesená",J1397,0)</f>
        <v>0</v>
      </c>
      <c r="BI1397" s="203">
        <f>IF(N1397="nulová",J1397,0)</f>
        <v>0</v>
      </c>
      <c r="BJ1397" s="17" t="s">
        <v>84</v>
      </c>
      <c r="BK1397" s="203">
        <f>ROUND(I1397*H1397,2)</f>
        <v>0</v>
      </c>
      <c r="BL1397" s="17" t="s">
        <v>865</v>
      </c>
      <c r="BM1397" s="202" t="s">
        <v>1979</v>
      </c>
    </row>
    <row r="1398" spans="1:65" s="2" customFormat="1" ht="11.25">
      <c r="A1398" s="34"/>
      <c r="B1398" s="35"/>
      <c r="C1398" s="36"/>
      <c r="D1398" s="204" t="s">
        <v>174</v>
      </c>
      <c r="E1398" s="36"/>
      <c r="F1398" s="205" t="s">
        <v>1978</v>
      </c>
      <c r="G1398" s="36"/>
      <c r="H1398" s="36"/>
      <c r="I1398" s="206"/>
      <c r="J1398" s="36"/>
      <c r="K1398" s="36"/>
      <c r="L1398" s="39"/>
      <c r="M1398" s="207"/>
      <c r="N1398" s="208"/>
      <c r="O1398" s="71"/>
      <c r="P1398" s="71"/>
      <c r="Q1398" s="71"/>
      <c r="R1398" s="71"/>
      <c r="S1398" s="71"/>
      <c r="T1398" s="72"/>
      <c r="U1398" s="34"/>
      <c r="V1398" s="34"/>
      <c r="W1398" s="34"/>
      <c r="X1398" s="34"/>
      <c r="Y1398" s="34"/>
      <c r="Z1398" s="34"/>
      <c r="AA1398" s="34"/>
      <c r="AB1398" s="34"/>
      <c r="AC1398" s="34"/>
      <c r="AD1398" s="34"/>
      <c r="AE1398" s="34"/>
      <c r="AT1398" s="17" t="s">
        <v>174</v>
      </c>
      <c r="AU1398" s="17" t="s">
        <v>84</v>
      </c>
    </row>
    <row r="1399" spans="1:65" s="13" customFormat="1" ht="11.25">
      <c r="B1399" s="209"/>
      <c r="C1399" s="210"/>
      <c r="D1399" s="204" t="s">
        <v>176</v>
      </c>
      <c r="E1399" s="211" t="s">
        <v>1</v>
      </c>
      <c r="F1399" s="212" t="s">
        <v>1942</v>
      </c>
      <c r="G1399" s="210"/>
      <c r="H1399" s="213">
        <v>6</v>
      </c>
      <c r="I1399" s="214"/>
      <c r="J1399" s="210"/>
      <c r="K1399" s="210"/>
      <c r="L1399" s="215"/>
      <c r="M1399" s="216"/>
      <c r="N1399" s="217"/>
      <c r="O1399" s="217"/>
      <c r="P1399" s="217"/>
      <c r="Q1399" s="217"/>
      <c r="R1399" s="217"/>
      <c r="S1399" s="217"/>
      <c r="T1399" s="218"/>
      <c r="AT1399" s="219" t="s">
        <v>176</v>
      </c>
      <c r="AU1399" s="219" t="s">
        <v>84</v>
      </c>
      <c r="AV1399" s="13" t="s">
        <v>84</v>
      </c>
      <c r="AW1399" s="13" t="s">
        <v>32</v>
      </c>
      <c r="AX1399" s="13" t="s">
        <v>82</v>
      </c>
      <c r="AY1399" s="219" t="s">
        <v>164</v>
      </c>
    </row>
    <row r="1400" spans="1:65" s="2" customFormat="1" ht="14.45" customHeight="1">
      <c r="A1400" s="34"/>
      <c r="B1400" s="35"/>
      <c r="C1400" s="191" t="s">
        <v>1980</v>
      </c>
      <c r="D1400" s="191" t="s">
        <v>167</v>
      </c>
      <c r="E1400" s="192" t="s">
        <v>1981</v>
      </c>
      <c r="F1400" s="193" t="s">
        <v>1982</v>
      </c>
      <c r="G1400" s="194" t="s">
        <v>1673</v>
      </c>
      <c r="H1400" s="195">
        <v>79</v>
      </c>
      <c r="I1400" s="196"/>
      <c r="J1400" s="197">
        <f>ROUND(I1400*H1400,2)</f>
        <v>0</v>
      </c>
      <c r="K1400" s="193" t="s">
        <v>1</v>
      </c>
      <c r="L1400" s="39"/>
      <c r="M1400" s="198" t="s">
        <v>1</v>
      </c>
      <c r="N1400" s="199" t="s">
        <v>42</v>
      </c>
      <c r="O1400" s="71"/>
      <c r="P1400" s="200">
        <f>O1400*H1400</f>
        <v>0</v>
      </c>
      <c r="Q1400" s="200">
        <v>0</v>
      </c>
      <c r="R1400" s="200">
        <f>Q1400*H1400</f>
        <v>0</v>
      </c>
      <c r="S1400" s="200">
        <v>0</v>
      </c>
      <c r="T1400" s="201">
        <f>S1400*H1400</f>
        <v>0</v>
      </c>
      <c r="U1400" s="34"/>
      <c r="V1400" s="34"/>
      <c r="W1400" s="34"/>
      <c r="X1400" s="34"/>
      <c r="Y1400" s="34"/>
      <c r="Z1400" s="34"/>
      <c r="AA1400" s="34"/>
      <c r="AB1400" s="34"/>
      <c r="AC1400" s="34"/>
      <c r="AD1400" s="34"/>
      <c r="AE1400" s="34"/>
      <c r="AR1400" s="202" t="s">
        <v>865</v>
      </c>
      <c r="AT1400" s="202" t="s">
        <v>167</v>
      </c>
      <c r="AU1400" s="202" t="s">
        <v>84</v>
      </c>
      <c r="AY1400" s="17" t="s">
        <v>164</v>
      </c>
      <c r="BE1400" s="203">
        <f>IF(N1400="základní",J1400,0)</f>
        <v>0</v>
      </c>
      <c r="BF1400" s="203">
        <f>IF(N1400="snížená",J1400,0)</f>
        <v>0</v>
      </c>
      <c r="BG1400" s="203">
        <f>IF(N1400="zákl. přenesená",J1400,0)</f>
        <v>0</v>
      </c>
      <c r="BH1400" s="203">
        <f>IF(N1400="sníž. přenesená",J1400,0)</f>
        <v>0</v>
      </c>
      <c r="BI1400" s="203">
        <f>IF(N1400="nulová",J1400,0)</f>
        <v>0</v>
      </c>
      <c r="BJ1400" s="17" t="s">
        <v>84</v>
      </c>
      <c r="BK1400" s="203">
        <f>ROUND(I1400*H1400,2)</f>
        <v>0</v>
      </c>
      <c r="BL1400" s="17" t="s">
        <v>865</v>
      </c>
      <c r="BM1400" s="202" t="s">
        <v>1983</v>
      </c>
    </row>
    <row r="1401" spans="1:65" s="2" customFormat="1" ht="11.25">
      <c r="A1401" s="34"/>
      <c r="B1401" s="35"/>
      <c r="C1401" s="36"/>
      <c r="D1401" s="204" t="s">
        <v>174</v>
      </c>
      <c r="E1401" s="36"/>
      <c r="F1401" s="205" t="s">
        <v>1982</v>
      </c>
      <c r="G1401" s="36"/>
      <c r="H1401" s="36"/>
      <c r="I1401" s="206"/>
      <c r="J1401" s="36"/>
      <c r="K1401" s="36"/>
      <c r="L1401" s="39"/>
      <c r="M1401" s="207"/>
      <c r="N1401" s="208"/>
      <c r="O1401" s="71"/>
      <c r="P1401" s="71"/>
      <c r="Q1401" s="71"/>
      <c r="R1401" s="71"/>
      <c r="S1401" s="71"/>
      <c r="T1401" s="72"/>
      <c r="U1401" s="34"/>
      <c r="V1401" s="34"/>
      <c r="W1401" s="34"/>
      <c r="X1401" s="34"/>
      <c r="Y1401" s="34"/>
      <c r="Z1401" s="34"/>
      <c r="AA1401" s="34"/>
      <c r="AB1401" s="34"/>
      <c r="AC1401" s="34"/>
      <c r="AD1401" s="34"/>
      <c r="AE1401" s="34"/>
      <c r="AT1401" s="17" t="s">
        <v>174</v>
      </c>
      <c r="AU1401" s="17" t="s">
        <v>84</v>
      </c>
    </row>
    <row r="1402" spans="1:65" s="13" customFormat="1" ht="11.25">
      <c r="B1402" s="209"/>
      <c r="C1402" s="210"/>
      <c r="D1402" s="204" t="s">
        <v>176</v>
      </c>
      <c r="E1402" s="211" t="s">
        <v>1</v>
      </c>
      <c r="F1402" s="212" t="s">
        <v>1984</v>
      </c>
      <c r="G1402" s="210"/>
      <c r="H1402" s="213">
        <v>79</v>
      </c>
      <c r="I1402" s="214"/>
      <c r="J1402" s="210"/>
      <c r="K1402" s="210"/>
      <c r="L1402" s="215"/>
      <c r="M1402" s="216"/>
      <c r="N1402" s="217"/>
      <c r="O1402" s="217"/>
      <c r="P1402" s="217"/>
      <c r="Q1402" s="217"/>
      <c r="R1402" s="217"/>
      <c r="S1402" s="217"/>
      <c r="T1402" s="218"/>
      <c r="AT1402" s="219" t="s">
        <v>176</v>
      </c>
      <c r="AU1402" s="219" t="s">
        <v>84</v>
      </c>
      <c r="AV1402" s="13" t="s">
        <v>84</v>
      </c>
      <c r="AW1402" s="13" t="s">
        <v>32</v>
      </c>
      <c r="AX1402" s="13" t="s">
        <v>82</v>
      </c>
      <c r="AY1402" s="219" t="s">
        <v>164</v>
      </c>
    </row>
    <row r="1403" spans="1:65" s="2" customFormat="1" ht="14.45" customHeight="1">
      <c r="A1403" s="34"/>
      <c r="B1403" s="35"/>
      <c r="C1403" s="191" t="s">
        <v>1985</v>
      </c>
      <c r="D1403" s="191" t="s">
        <v>167</v>
      </c>
      <c r="E1403" s="192" t="s">
        <v>1986</v>
      </c>
      <c r="F1403" s="193" t="s">
        <v>1987</v>
      </c>
      <c r="G1403" s="194" t="s">
        <v>1673</v>
      </c>
      <c r="H1403" s="195">
        <v>3</v>
      </c>
      <c r="I1403" s="196"/>
      <c r="J1403" s="197">
        <f>ROUND(I1403*H1403,2)</f>
        <v>0</v>
      </c>
      <c r="K1403" s="193" t="s">
        <v>1</v>
      </c>
      <c r="L1403" s="39"/>
      <c r="M1403" s="198" t="s">
        <v>1</v>
      </c>
      <c r="N1403" s="199" t="s">
        <v>42</v>
      </c>
      <c r="O1403" s="71"/>
      <c r="P1403" s="200">
        <f>O1403*H1403</f>
        <v>0</v>
      </c>
      <c r="Q1403" s="200">
        <v>0</v>
      </c>
      <c r="R1403" s="200">
        <f>Q1403*H1403</f>
        <v>0</v>
      </c>
      <c r="S1403" s="200">
        <v>0</v>
      </c>
      <c r="T1403" s="201">
        <f>S1403*H1403</f>
        <v>0</v>
      </c>
      <c r="U1403" s="34"/>
      <c r="V1403" s="34"/>
      <c r="W1403" s="34"/>
      <c r="X1403" s="34"/>
      <c r="Y1403" s="34"/>
      <c r="Z1403" s="34"/>
      <c r="AA1403" s="34"/>
      <c r="AB1403" s="34"/>
      <c r="AC1403" s="34"/>
      <c r="AD1403" s="34"/>
      <c r="AE1403" s="34"/>
      <c r="AR1403" s="202" t="s">
        <v>865</v>
      </c>
      <c r="AT1403" s="202" t="s">
        <v>167</v>
      </c>
      <c r="AU1403" s="202" t="s">
        <v>84</v>
      </c>
      <c r="AY1403" s="17" t="s">
        <v>164</v>
      </c>
      <c r="BE1403" s="203">
        <f>IF(N1403="základní",J1403,0)</f>
        <v>0</v>
      </c>
      <c r="BF1403" s="203">
        <f>IF(N1403="snížená",J1403,0)</f>
        <v>0</v>
      </c>
      <c r="BG1403" s="203">
        <f>IF(N1403="zákl. přenesená",J1403,0)</f>
        <v>0</v>
      </c>
      <c r="BH1403" s="203">
        <f>IF(N1403="sníž. přenesená",J1403,0)</f>
        <v>0</v>
      </c>
      <c r="BI1403" s="203">
        <f>IF(N1403="nulová",J1403,0)</f>
        <v>0</v>
      </c>
      <c r="BJ1403" s="17" t="s">
        <v>84</v>
      </c>
      <c r="BK1403" s="203">
        <f>ROUND(I1403*H1403,2)</f>
        <v>0</v>
      </c>
      <c r="BL1403" s="17" t="s">
        <v>865</v>
      </c>
      <c r="BM1403" s="202" t="s">
        <v>1988</v>
      </c>
    </row>
    <row r="1404" spans="1:65" s="2" customFormat="1" ht="11.25">
      <c r="A1404" s="34"/>
      <c r="B1404" s="35"/>
      <c r="C1404" s="36"/>
      <c r="D1404" s="204" t="s">
        <v>174</v>
      </c>
      <c r="E1404" s="36"/>
      <c r="F1404" s="205" t="s">
        <v>1982</v>
      </c>
      <c r="G1404" s="36"/>
      <c r="H1404" s="36"/>
      <c r="I1404" s="206"/>
      <c r="J1404" s="36"/>
      <c r="K1404" s="36"/>
      <c r="L1404" s="39"/>
      <c r="M1404" s="207"/>
      <c r="N1404" s="208"/>
      <c r="O1404" s="71"/>
      <c r="P1404" s="71"/>
      <c r="Q1404" s="71"/>
      <c r="R1404" s="71"/>
      <c r="S1404" s="71"/>
      <c r="T1404" s="72"/>
      <c r="U1404" s="34"/>
      <c r="V1404" s="34"/>
      <c r="W1404" s="34"/>
      <c r="X1404" s="34"/>
      <c r="Y1404" s="34"/>
      <c r="Z1404" s="34"/>
      <c r="AA1404" s="34"/>
      <c r="AB1404" s="34"/>
      <c r="AC1404" s="34"/>
      <c r="AD1404" s="34"/>
      <c r="AE1404" s="34"/>
      <c r="AT1404" s="17" t="s">
        <v>174</v>
      </c>
      <c r="AU1404" s="17" t="s">
        <v>84</v>
      </c>
    </row>
    <row r="1405" spans="1:65" s="13" customFormat="1" ht="11.25">
      <c r="B1405" s="209"/>
      <c r="C1405" s="210"/>
      <c r="D1405" s="204" t="s">
        <v>176</v>
      </c>
      <c r="E1405" s="211" t="s">
        <v>1</v>
      </c>
      <c r="F1405" s="212" t="s">
        <v>1914</v>
      </c>
      <c r="G1405" s="210"/>
      <c r="H1405" s="213">
        <v>3</v>
      </c>
      <c r="I1405" s="214"/>
      <c r="J1405" s="210"/>
      <c r="K1405" s="210"/>
      <c r="L1405" s="215"/>
      <c r="M1405" s="216"/>
      <c r="N1405" s="217"/>
      <c r="O1405" s="217"/>
      <c r="P1405" s="217"/>
      <c r="Q1405" s="217"/>
      <c r="R1405" s="217"/>
      <c r="S1405" s="217"/>
      <c r="T1405" s="218"/>
      <c r="AT1405" s="219" t="s">
        <v>176</v>
      </c>
      <c r="AU1405" s="219" t="s">
        <v>84</v>
      </c>
      <c r="AV1405" s="13" t="s">
        <v>84</v>
      </c>
      <c r="AW1405" s="13" t="s">
        <v>32</v>
      </c>
      <c r="AX1405" s="13" t="s">
        <v>82</v>
      </c>
      <c r="AY1405" s="219" t="s">
        <v>164</v>
      </c>
    </row>
    <row r="1406" spans="1:65" s="2" customFormat="1" ht="14.45" customHeight="1">
      <c r="A1406" s="34"/>
      <c r="B1406" s="35"/>
      <c r="C1406" s="191" t="s">
        <v>1989</v>
      </c>
      <c r="D1406" s="191" t="s">
        <v>167</v>
      </c>
      <c r="E1406" s="192" t="s">
        <v>1990</v>
      </c>
      <c r="F1406" s="193" t="s">
        <v>1991</v>
      </c>
      <c r="G1406" s="194" t="s">
        <v>1992</v>
      </c>
      <c r="H1406" s="195">
        <v>26</v>
      </c>
      <c r="I1406" s="196"/>
      <c r="J1406" s="197">
        <f>ROUND(I1406*H1406,2)</f>
        <v>0</v>
      </c>
      <c r="K1406" s="193" t="s">
        <v>1</v>
      </c>
      <c r="L1406" s="39"/>
      <c r="M1406" s="198" t="s">
        <v>1</v>
      </c>
      <c r="N1406" s="199" t="s">
        <v>42</v>
      </c>
      <c r="O1406" s="71"/>
      <c r="P1406" s="200">
        <f>O1406*H1406</f>
        <v>0</v>
      </c>
      <c r="Q1406" s="200">
        <v>0</v>
      </c>
      <c r="R1406" s="200">
        <f>Q1406*H1406</f>
        <v>0</v>
      </c>
      <c r="S1406" s="200">
        <v>0</v>
      </c>
      <c r="T1406" s="201">
        <f>S1406*H1406</f>
        <v>0</v>
      </c>
      <c r="U1406" s="34"/>
      <c r="V1406" s="34"/>
      <c r="W1406" s="34"/>
      <c r="X1406" s="34"/>
      <c r="Y1406" s="34"/>
      <c r="Z1406" s="34"/>
      <c r="AA1406" s="34"/>
      <c r="AB1406" s="34"/>
      <c r="AC1406" s="34"/>
      <c r="AD1406" s="34"/>
      <c r="AE1406" s="34"/>
      <c r="AR1406" s="202" t="s">
        <v>865</v>
      </c>
      <c r="AT1406" s="202" t="s">
        <v>167</v>
      </c>
      <c r="AU1406" s="202" t="s">
        <v>84</v>
      </c>
      <c r="AY1406" s="17" t="s">
        <v>164</v>
      </c>
      <c r="BE1406" s="203">
        <f>IF(N1406="základní",J1406,0)</f>
        <v>0</v>
      </c>
      <c r="BF1406" s="203">
        <f>IF(N1406="snížená",J1406,0)</f>
        <v>0</v>
      </c>
      <c r="BG1406" s="203">
        <f>IF(N1406="zákl. přenesená",J1406,0)</f>
        <v>0</v>
      </c>
      <c r="BH1406" s="203">
        <f>IF(N1406="sníž. přenesená",J1406,0)</f>
        <v>0</v>
      </c>
      <c r="BI1406" s="203">
        <f>IF(N1406="nulová",J1406,0)</f>
        <v>0</v>
      </c>
      <c r="BJ1406" s="17" t="s">
        <v>84</v>
      </c>
      <c r="BK1406" s="203">
        <f>ROUND(I1406*H1406,2)</f>
        <v>0</v>
      </c>
      <c r="BL1406" s="17" t="s">
        <v>865</v>
      </c>
      <c r="BM1406" s="202" t="s">
        <v>1993</v>
      </c>
    </row>
    <row r="1407" spans="1:65" s="2" customFormat="1" ht="11.25">
      <c r="A1407" s="34"/>
      <c r="B1407" s="35"/>
      <c r="C1407" s="36"/>
      <c r="D1407" s="204" t="s">
        <v>174</v>
      </c>
      <c r="E1407" s="36"/>
      <c r="F1407" s="205" t="s">
        <v>1991</v>
      </c>
      <c r="G1407" s="36"/>
      <c r="H1407" s="36"/>
      <c r="I1407" s="206"/>
      <c r="J1407" s="36"/>
      <c r="K1407" s="36"/>
      <c r="L1407" s="39"/>
      <c r="M1407" s="207"/>
      <c r="N1407" s="208"/>
      <c r="O1407" s="71"/>
      <c r="P1407" s="71"/>
      <c r="Q1407" s="71"/>
      <c r="R1407" s="71"/>
      <c r="S1407" s="71"/>
      <c r="T1407" s="72"/>
      <c r="U1407" s="34"/>
      <c r="V1407" s="34"/>
      <c r="W1407" s="34"/>
      <c r="X1407" s="34"/>
      <c r="Y1407" s="34"/>
      <c r="Z1407" s="34"/>
      <c r="AA1407" s="34"/>
      <c r="AB1407" s="34"/>
      <c r="AC1407" s="34"/>
      <c r="AD1407" s="34"/>
      <c r="AE1407" s="34"/>
      <c r="AT1407" s="17" t="s">
        <v>174</v>
      </c>
      <c r="AU1407" s="17" t="s">
        <v>84</v>
      </c>
    </row>
    <row r="1408" spans="1:65" s="13" customFormat="1" ht="11.25">
      <c r="B1408" s="209"/>
      <c r="C1408" s="210"/>
      <c r="D1408" s="204" t="s">
        <v>176</v>
      </c>
      <c r="E1408" s="211" t="s">
        <v>1</v>
      </c>
      <c r="F1408" s="212" t="s">
        <v>1994</v>
      </c>
      <c r="G1408" s="210"/>
      <c r="H1408" s="213">
        <v>26</v>
      </c>
      <c r="I1408" s="214"/>
      <c r="J1408" s="210"/>
      <c r="K1408" s="210"/>
      <c r="L1408" s="215"/>
      <c r="M1408" s="216"/>
      <c r="N1408" s="217"/>
      <c r="O1408" s="217"/>
      <c r="P1408" s="217"/>
      <c r="Q1408" s="217"/>
      <c r="R1408" s="217"/>
      <c r="S1408" s="217"/>
      <c r="T1408" s="218"/>
      <c r="AT1408" s="219" t="s">
        <v>176</v>
      </c>
      <c r="AU1408" s="219" t="s">
        <v>84</v>
      </c>
      <c r="AV1408" s="13" t="s">
        <v>84</v>
      </c>
      <c r="AW1408" s="13" t="s">
        <v>32</v>
      </c>
      <c r="AX1408" s="13" t="s">
        <v>82</v>
      </c>
      <c r="AY1408" s="219" t="s">
        <v>164</v>
      </c>
    </row>
    <row r="1409" spans="1:65" s="2" customFormat="1" ht="14.45" customHeight="1">
      <c r="A1409" s="34"/>
      <c r="B1409" s="35"/>
      <c r="C1409" s="191" t="s">
        <v>1995</v>
      </c>
      <c r="D1409" s="191" t="s">
        <v>167</v>
      </c>
      <c r="E1409" s="192" t="s">
        <v>1996</v>
      </c>
      <c r="F1409" s="193" t="s">
        <v>1997</v>
      </c>
      <c r="G1409" s="194" t="s">
        <v>244</v>
      </c>
      <c r="H1409" s="195">
        <v>48</v>
      </c>
      <c r="I1409" s="196"/>
      <c r="J1409" s="197">
        <f>ROUND(I1409*H1409,2)</f>
        <v>0</v>
      </c>
      <c r="K1409" s="193" t="s">
        <v>1</v>
      </c>
      <c r="L1409" s="39"/>
      <c r="M1409" s="198" t="s">
        <v>1</v>
      </c>
      <c r="N1409" s="199" t="s">
        <v>42</v>
      </c>
      <c r="O1409" s="71"/>
      <c r="P1409" s="200">
        <f>O1409*H1409</f>
        <v>0</v>
      </c>
      <c r="Q1409" s="200">
        <v>0</v>
      </c>
      <c r="R1409" s="200">
        <f>Q1409*H1409</f>
        <v>0</v>
      </c>
      <c r="S1409" s="200">
        <v>0</v>
      </c>
      <c r="T1409" s="201">
        <f>S1409*H1409</f>
        <v>0</v>
      </c>
      <c r="U1409" s="34"/>
      <c r="V1409" s="34"/>
      <c r="W1409" s="34"/>
      <c r="X1409" s="34"/>
      <c r="Y1409" s="34"/>
      <c r="Z1409" s="34"/>
      <c r="AA1409" s="34"/>
      <c r="AB1409" s="34"/>
      <c r="AC1409" s="34"/>
      <c r="AD1409" s="34"/>
      <c r="AE1409" s="34"/>
      <c r="AR1409" s="202" t="s">
        <v>865</v>
      </c>
      <c r="AT1409" s="202" t="s">
        <v>167</v>
      </c>
      <c r="AU1409" s="202" t="s">
        <v>84</v>
      </c>
      <c r="AY1409" s="17" t="s">
        <v>164</v>
      </c>
      <c r="BE1409" s="203">
        <f>IF(N1409="základní",J1409,0)</f>
        <v>0</v>
      </c>
      <c r="BF1409" s="203">
        <f>IF(N1409="snížená",J1409,0)</f>
        <v>0</v>
      </c>
      <c r="BG1409" s="203">
        <f>IF(N1409="zákl. přenesená",J1409,0)</f>
        <v>0</v>
      </c>
      <c r="BH1409" s="203">
        <f>IF(N1409="sníž. přenesená",J1409,0)</f>
        <v>0</v>
      </c>
      <c r="BI1409" s="203">
        <f>IF(N1409="nulová",J1409,0)</f>
        <v>0</v>
      </c>
      <c r="BJ1409" s="17" t="s">
        <v>84</v>
      </c>
      <c r="BK1409" s="203">
        <f>ROUND(I1409*H1409,2)</f>
        <v>0</v>
      </c>
      <c r="BL1409" s="17" t="s">
        <v>865</v>
      </c>
      <c r="BM1409" s="202" t="s">
        <v>1998</v>
      </c>
    </row>
    <row r="1410" spans="1:65" s="2" customFormat="1" ht="11.25">
      <c r="A1410" s="34"/>
      <c r="B1410" s="35"/>
      <c r="C1410" s="36"/>
      <c r="D1410" s="204" t="s">
        <v>174</v>
      </c>
      <c r="E1410" s="36"/>
      <c r="F1410" s="205" t="s">
        <v>1997</v>
      </c>
      <c r="G1410" s="36"/>
      <c r="H1410" s="36"/>
      <c r="I1410" s="206"/>
      <c r="J1410" s="36"/>
      <c r="K1410" s="36"/>
      <c r="L1410" s="39"/>
      <c r="M1410" s="207"/>
      <c r="N1410" s="208"/>
      <c r="O1410" s="71"/>
      <c r="P1410" s="71"/>
      <c r="Q1410" s="71"/>
      <c r="R1410" s="71"/>
      <c r="S1410" s="71"/>
      <c r="T1410" s="72"/>
      <c r="U1410" s="34"/>
      <c r="V1410" s="34"/>
      <c r="W1410" s="34"/>
      <c r="X1410" s="34"/>
      <c r="Y1410" s="34"/>
      <c r="Z1410" s="34"/>
      <c r="AA1410" s="34"/>
      <c r="AB1410" s="34"/>
      <c r="AC1410" s="34"/>
      <c r="AD1410" s="34"/>
      <c r="AE1410" s="34"/>
      <c r="AT1410" s="17" t="s">
        <v>174</v>
      </c>
      <c r="AU1410" s="17" t="s">
        <v>84</v>
      </c>
    </row>
    <row r="1411" spans="1:65" s="13" customFormat="1" ht="11.25">
      <c r="B1411" s="209"/>
      <c r="C1411" s="210"/>
      <c r="D1411" s="204" t="s">
        <v>176</v>
      </c>
      <c r="E1411" s="211" t="s">
        <v>1</v>
      </c>
      <c r="F1411" s="212" t="s">
        <v>1999</v>
      </c>
      <c r="G1411" s="210"/>
      <c r="H1411" s="213">
        <v>48</v>
      </c>
      <c r="I1411" s="214"/>
      <c r="J1411" s="210"/>
      <c r="K1411" s="210"/>
      <c r="L1411" s="215"/>
      <c r="M1411" s="216"/>
      <c r="N1411" s="217"/>
      <c r="O1411" s="217"/>
      <c r="P1411" s="217"/>
      <c r="Q1411" s="217"/>
      <c r="R1411" s="217"/>
      <c r="S1411" s="217"/>
      <c r="T1411" s="218"/>
      <c r="AT1411" s="219" t="s">
        <v>176</v>
      </c>
      <c r="AU1411" s="219" t="s">
        <v>84</v>
      </c>
      <c r="AV1411" s="13" t="s">
        <v>84</v>
      </c>
      <c r="AW1411" s="13" t="s">
        <v>32</v>
      </c>
      <c r="AX1411" s="13" t="s">
        <v>82</v>
      </c>
      <c r="AY1411" s="219" t="s">
        <v>164</v>
      </c>
    </row>
    <row r="1412" spans="1:65" s="2" customFormat="1" ht="14.45" customHeight="1">
      <c r="A1412" s="34"/>
      <c r="B1412" s="35"/>
      <c r="C1412" s="191" t="s">
        <v>2000</v>
      </c>
      <c r="D1412" s="191" t="s">
        <v>167</v>
      </c>
      <c r="E1412" s="192" t="s">
        <v>2001</v>
      </c>
      <c r="F1412" s="193" t="s">
        <v>2002</v>
      </c>
      <c r="G1412" s="194" t="s">
        <v>244</v>
      </c>
      <c r="H1412" s="195">
        <v>16</v>
      </c>
      <c r="I1412" s="196"/>
      <c r="J1412" s="197">
        <f>ROUND(I1412*H1412,2)</f>
        <v>0</v>
      </c>
      <c r="K1412" s="193" t="s">
        <v>1</v>
      </c>
      <c r="L1412" s="39"/>
      <c r="M1412" s="198" t="s">
        <v>1</v>
      </c>
      <c r="N1412" s="199" t="s">
        <v>42</v>
      </c>
      <c r="O1412" s="71"/>
      <c r="P1412" s="200">
        <f>O1412*H1412</f>
        <v>0</v>
      </c>
      <c r="Q1412" s="200">
        <v>0</v>
      </c>
      <c r="R1412" s="200">
        <f>Q1412*H1412</f>
        <v>0</v>
      </c>
      <c r="S1412" s="200">
        <v>0</v>
      </c>
      <c r="T1412" s="201">
        <f>S1412*H1412</f>
        <v>0</v>
      </c>
      <c r="U1412" s="34"/>
      <c r="V1412" s="34"/>
      <c r="W1412" s="34"/>
      <c r="X1412" s="34"/>
      <c r="Y1412" s="34"/>
      <c r="Z1412" s="34"/>
      <c r="AA1412" s="34"/>
      <c r="AB1412" s="34"/>
      <c r="AC1412" s="34"/>
      <c r="AD1412" s="34"/>
      <c r="AE1412" s="34"/>
      <c r="AR1412" s="202" t="s">
        <v>865</v>
      </c>
      <c r="AT1412" s="202" t="s">
        <v>167</v>
      </c>
      <c r="AU1412" s="202" t="s">
        <v>84</v>
      </c>
      <c r="AY1412" s="17" t="s">
        <v>164</v>
      </c>
      <c r="BE1412" s="203">
        <f>IF(N1412="základní",J1412,0)</f>
        <v>0</v>
      </c>
      <c r="BF1412" s="203">
        <f>IF(N1412="snížená",J1412,0)</f>
        <v>0</v>
      </c>
      <c r="BG1412" s="203">
        <f>IF(N1412="zákl. přenesená",J1412,0)</f>
        <v>0</v>
      </c>
      <c r="BH1412" s="203">
        <f>IF(N1412="sníž. přenesená",J1412,0)</f>
        <v>0</v>
      </c>
      <c r="BI1412" s="203">
        <f>IF(N1412="nulová",J1412,0)</f>
        <v>0</v>
      </c>
      <c r="BJ1412" s="17" t="s">
        <v>84</v>
      </c>
      <c r="BK1412" s="203">
        <f>ROUND(I1412*H1412,2)</f>
        <v>0</v>
      </c>
      <c r="BL1412" s="17" t="s">
        <v>865</v>
      </c>
      <c r="BM1412" s="202" t="s">
        <v>2003</v>
      </c>
    </row>
    <row r="1413" spans="1:65" s="2" customFormat="1" ht="11.25">
      <c r="A1413" s="34"/>
      <c r="B1413" s="35"/>
      <c r="C1413" s="36"/>
      <c r="D1413" s="204" t="s">
        <v>174</v>
      </c>
      <c r="E1413" s="36"/>
      <c r="F1413" s="205" t="s">
        <v>2002</v>
      </c>
      <c r="G1413" s="36"/>
      <c r="H1413" s="36"/>
      <c r="I1413" s="206"/>
      <c r="J1413" s="36"/>
      <c r="K1413" s="36"/>
      <c r="L1413" s="39"/>
      <c r="M1413" s="207"/>
      <c r="N1413" s="208"/>
      <c r="O1413" s="71"/>
      <c r="P1413" s="71"/>
      <c r="Q1413" s="71"/>
      <c r="R1413" s="71"/>
      <c r="S1413" s="71"/>
      <c r="T1413" s="72"/>
      <c r="U1413" s="34"/>
      <c r="V1413" s="34"/>
      <c r="W1413" s="34"/>
      <c r="X1413" s="34"/>
      <c r="Y1413" s="34"/>
      <c r="Z1413" s="34"/>
      <c r="AA1413" s="34"/>
      <c r="AB1413" s="34"/>
      <c r="AC1413" s="34"/>
      <c r="AD1413" s="34"/>
      <c r="AE1413" s="34"/>
      <c r="AT1413" s="17" t="s">
        <v>174</v>
      </c>
      <c r="AU1413" s="17" t="s">
        <v>84</v>
      </c>
    </row>
    <row r="1414" spans="1:65" s="13" customFormat="1" ht="11.25">
      <c r="B1414" s="209"/>
      <c r="C1414" s="210"/>
      <c r="D1414" s="204" t="s">
        <v>176</v>
      </c>
      <c r="E1414" s="211" t="s">
        <v>1</v>
      </c>
      <c r="F1414" s="212" t="s">
        <v>2004</v>
      </c>
      <c r="G1414" s="210"/>
      <c r="H1414" s="213">
        <v>16</v>
      </c>
      <c r="I1414" s="214"/>
      <c r="J1414" s="210"/>
      <c r="K1414" s="210"/>
      <c r="L1414" s="215"/>
      <c r="M1414" s="216"/>
      <c r="N1414" s="217"/>
      <c r="O1414" s="217"/>
      <c r="P1414" s="217"/>
      <c r="Q1414" s="217"/>
      <c r="R1414" s="217"/>
      <c r="S1414" s="217"/>
      <c r="T1414" s="218"/>
      <c r="AT1414" s="219" t="s">
        <v>176</v>
      </c>
      <c r="AU1414" s="219" t="s">
        <v>84</v>
      </c>
      <c r="AV1414" s="13" t="s">
        <v>84</v>
      </c>
      <c r="AW1414" s="13" t="s">
        <v>32</v>
      </c>
      <c r="AX1414" s="13" t="s">
        <v>82</v>
      </c>
      <c r="AY1414" s="219" t="s">
        <v>164</v>
      </c>
    </row>
    <row r="1415" spans="1:65" s="2" customFormat="1" ht="14.45" customHeight="1">
      <c r="A1415" s="34"/>
      <c r="B1415" s="35"/>
      <c r="C1415" s="191" t="s">
        <v>2005</v>
      </c>
      <c r="D1415" s="191" t="s">
        <v>167</v>
      </c>
      <c r="E1415" s="192" t="s">
        <v>2006</v>
      </c>
      <c r="F1415" s="193" t="s">
        <v>2007</v>
      </c>
      <c r="G1415" s="194" t="s">
        <v>244</v>
      </c>
      <c r="H1415" s="195">
        <v>86</v>
      </c>
      <c r="I1415" s="196"/>
      <c r="J1415" s="197">
        <f>ROUND(I1415*H1415,2)</f>
        <v>0</v>
      </c>
      <c r="K1415" s="193" t="s">
        <v>1</v>
      </c>
      <c r="L1415" s="39"/>
      <c r="M1415" s="198" t="s">
        <v>1</v>
      </c>
      <c r="N1415" s="199" t="s">
        <v>42</v>
      </c>
      <c r="O1415" s="71"/>
      <c r="P1415" s="200">
        <f>O1415*H1415</f>
        <v>0</v>
      </c>
      <c r="Q1415" s="200">
        <v>0</v>
      </c>
      <c r="R1415" s="200">
        <f>Q1415*H1415</f>
        <v>0</v>
      </c>
      <c r="S1415" s="200">
        <v>0</v>
      </c>
      <c r="T1415" s="201">
        <f>S1415*H1415</f>
        <v>0</v>
      </c>
      <c r="U1415" s="34"/>
      <c r="V1415" s="34"/>
      <c r="W1415" s="34"/>
      <c r="X1415" s="34"/>
      <c r="Y1415" s="34"/>
      <c r="Z1415" s="34"/>
      <c r="AA1415" s="34"/>
      <c r="AB1415" s="34"/>
      <c r="AC1415" s="34"/>
      <c r="AD1415" s="34"/>
      <c r="AE1415" s="34"/>
      <c r="AR1415" s="202" t="s">
        <v>865</v>
      </c>
      <c r="AT1415" s="202" t="s">
        <v>167</v>
      </c>
      <c r="AU1415" s="202" t="s">
        <v>84</v>
      </c>
      <c r="AY1415" s="17" t="s">
        <v>164</v>
      </c>
      <c r="BE1415" s="203">
        <f>IF(N1415="základní",J1415,0)</f>
        <v>0</v>
      </c>
      <c r="BF1415" s="203">
        <f>IF(N1415="snížená",J1415,0)</f>
        <v>0</v>
      </c>
      <c r="BG1415" s="203">
        <f>IF(N1415="zákl. přenesená",J1415,0)</f>
        <v>0</v>
      </c>
      <c r="BH1415" s="203">
        <f>IF(N1415="sníž. přenesená",J1415,0)</f>
        <v>0</v>
      </c>
      <c r="BI1415" s="203">
        <f>IF(N1415="nulová",J1415,0)</f>
        <v>0</v>
      </c>
      <c r="BJ1415" s="17" t="s">
        <v>84</v>
      </c>
      <c r="BK1415" s="203">
        <f>ROUND(I1415*H1415,2)</f>
        <v>0</v>
      </c>
      <c r="BL1415" s="17" t="s">
        <v>865</v>
      </c>
      <c r="BM1415" s="202" t="s">
        <v>2008</v>
      </c>
    </row>
    <row r="1416" spans="1:65" s="2" customFormat="1" ht="11.25">
      <c r="A1416" s="34"/>
      <c r="B1416" s="35"/>
      <c r="C1416" s="36"/>
      <c r="D1416" s="204" t="s">
        <v>174</v>
      </c>
      <c r="E1416" s="36"/>
      <c r="F1416" s="205" t="s">
        <v>2007</v>
      </c>
      <c r="G1416" s="36"/>
      <c r="H1416" s="36"/>
      <c r="I1416" s="206"/>
      <c r="J1416" s="36"/>
      <c r="K1416" s="36"/>
      <c r="L1416" s="39"/>
      <c r="M1416" s="207"/>
      <c r="N1416" s="208"/>
      <c r="O1416" s="71"/>
      <c r="P1416" s="71"/>
      <c r="Q1416" s="71"/>
      <c r="R1416" s="71"/>
      <c r="S1416" s="71"/>
      <c r="T1416" s="72"/>
      <c r="U1416" s="34"/>
      <c r="V1416" s="34"/>
      <c r="W1416" s="34"/>
      <c r="X1416" s="34"/>
      <c r="Y1416" s="34"/>
      <c r="Z1416" s="34"/>
      <c r="AA1416" s="34"/>
      <c r="AB1416" s="34"/>
      <c r="AC1416" s="34"/>
      <c r="AD1416" s="34"/>
      <c r="AE1416" s="34"/>
      <c r="AT1416" s="17" t="s">
        <v>174</v>
      </c>
      <c r="AU1416" s="17" t="s">
        <v>84</v>
      </c>
    </row>
    <row r="1417" spans="1:65" s="13" customFormat="1" ht="11.25">
      <c r="B1417" s="209"/>
      <c r="C1417" s="210"/>
      <c r="D1417" s="204" t="s">
        <v>176</v>
      </c>
      <c r="E1417" s="211" t="s">
        <v>1</v>
      </c>
      <c r="F1417" s="212" t="s">
        <v>2009</v>
      </c>
      <c r="G1417" s="210"/>
      <c r="H1417" s="213">
        <v>86</v>
      </c>
      <c r="I1417" s="214"/>
      <c r="J1417" s="210"/>
      <c r="K1417" s="210"/>
      <c r="L1417" s="215"/>
      <c r="M1417" s="216"/>
      <c r="N1417" s="217"/>
      <c r="O1417" s="217"/>
      <c r="P1417" s="217"/>
      <c r="Q1417" s="217"/>
      <c r="R1417" s="217"/>
      <c r="S1417" s="217"/>
      <c r="T1417" s="218"/>
      <c r="AT1417" s="219" t="s">
        <v>176</v>
      </c>
      <c r="AU1417" s="219" t="s">
        <v>84</v>
      </c>
      <c r="AV1417" s="13" t="s">
        <v>84</v>
      </c>
      <c r="AW1417" s="13" t="s">
        <v>32</v>
      </c>
      <c r="AX1417" s="13" t="s">
        <v>82</v>
      </c>
      <c r="AY1417" s="219" t="s">
        <v>164</v>
      </c>
    </row>
    <row r="1418" spans="1:65" s="2" customFormat="1" ht="14.45" customHeight="1">
      <c r="A1418" s="34"/>
      <c r="B1418" s="35"/>
      <c r="C1418" s="191" t="s">
        <v>2010</v>
      </c>
      <c r="D1418" s="191" t="s">
        <v>167</v>
      </c>
      <c r="E1418" s="192" t="s">
        <v>2011</v>
      </c>
      <c r="F1418" s="193" t="s">
        <v>2012</v>
      </c>
      <c r="G1418" s="194" t="s">
        <v>1673</v>
      </c>
      <c r="H1418" s="195">
        <v>24</v>
      </c>
      <c r="I1418" s="196"/>
      <c r="J1418" s="197">
        <f>ROUND(I1418*H1418,2)</f>
        <v>0</v>
      </c>
      <c r="K1418" s="193" t="s">
        <v>1</v>
      </c>
      <c r="L1418" s="39"/>
      <c r="M1418" s="198" t="s">
        <v>1</v>
      </c>
      <c r="N1418" s="199" t="s">
        <v>42</v>
      </c>
      <c r="O1418" s="71"/>
      <c r="P1418" s="200">
        <f>O1418*H1418</f>
        <v>0</v>
      </c>
      <c r="Q1418" s="200">
        <v>0</v>
      </c>
      <c r="R1418" s="200">
        <f>Q1418*H1418</f>
        <v>0</v>
      </c>
      <c r="S1418" s="200">
        <v>0</v>
      </c>
      <c r="T1418" s="201">
        <f>S1418*H1418</f>
        <v>0</v>
      </c>
      <c r="U1418" s="34"/>
      <c r="V1418" s="34"/>
      <c r="W1418" s="34"/>
      <c r="X1418" s="34"/>
      <c r="Y1418" s="34"/>
      <c r="Z1418" s="34"/>
      <c r="AA1418" s="34"/>
      <c r="AB1418" s="34"/>
      <c r="AC1418" s="34"/>
      <c r="AD1418" s="34"/>
      <c r="AE1418" s="34"/>
      <c r="AR1418" s="202" t="s">
        <v>865</v>
      </c>
      <c r="AT1418" s="202" t="s">
        <v>167</v>
      </c>
      <c r="AU1418" s="202" t="s">
        <v>84</v>
      </c>
      <c r="AY1418" s="17" t="s">
        <v>164</v>
      </c>
      <c r="BE1418" s="203">
        <f>IF(N1418="základní",J1418,0)</f>
        <v>0</v>
      </c>
      <c r="BF1418" s="203">
        <f>IF(N1418="snížená",J1418,0)</f>
        <v>0</v>
      </c>
      <c r="BG1418" s="203">
        <f>IF(N1418="zákl. přenesená",J1418,0)</f>
        <v>0</v>
      </c>
      <c r="BH1418" s="203">
        <f>IF(N1418="sníž. přenesená",J1418,0)</f>
        <v>0</v>
      </c>
      <c r="BI1418" s="203">
        <f>IF(N1418="nulová",J1418,0)</f>
        <v>0</v>
      </c>
      <c r="BJ1418" s="17" t="s">
        <v>84</v>
      </c>
      <c r="BK1418" s="203">
        <f>ROUND(I1418*H1418,2)</f>
        <v>0</v>
      </c>
      <c r="BL1418" s="17" t="s">
        <v>865</v>
      </c>
      <c r="BM1418" s="202" t="s">
        <v>2013</v>
      </c>
    </row>
    <row r="1419" spans="1:65" s="2" customFormat="1" ht="11.25">
      <c r="A1419" s="34"/>
      <c r="B1419" s="35"/>
      <c r="C1419" s="36"/>
      <c r="D1419" s="204" t="s">
        <v>174</v>
      </c>
      <c r="E1419" s="36"/>
      <c r="F1419" s="205" t="s">
        <v>2012</v>
      </c>
      <c r="G1419" s="36"/>
      <c r="H1419" s="36"/>
      <c r="I1419" s="206"/>
      <c r="J1419" s="36"/>
      <c r="K1419" s="36"/>
      <c r="L1419" s="39"/>
      <c r="M1419" s="207"/>
      <c r="N1419" s="208"/>
      <c r="O1419" s="71"/>
      <c r="P1419" s="71"/>
      <c r="Q1419" s="71"/>
      <c r="R1419" s="71"/>
      <c r="S1419" s="71"/>
      <c r="T1419" s="72"/>
      <c r="U1419" s="34"/>
      <c r="V1419" s="34"/>
      <c r="W1419" s="34"/>
      <c r="X1419" s="34"/>
      <c r="Y1419" s="34"/>
      <c r="Z1419" s="34"/>
      <c r="AA1419" s="34"/>
      <c r="AB1419" s="34"/>
      <c r="AC1419" s="34"/>
      <c r="AD1419" s="34"/>
      <c r="AE1419" s="34"/>
      <c r="AT1419" s="17" t="s">
        <v>174</v>
      </c>
      <c r="AU1419" s="17" t="s">
        <v>84</v>
      </c>
    </row>
    <row r="1420" spans="1:65" s="13" customFormat="1" ht="11.25">
      <c r="B1420" s="209"/>
      <c r="C1420" s="210"/>
      <c r="D1420" s="204" t="s">
        <v>176</v>
      </c>
      <c r="E1420" s="211" t="s">
        <v>1</v>
      </c>
      <c r="F1420" s="212" t="s">
        <v>2014</v>
      </c>
      <c r="G1420" s="210"/>
      <c r="H1420" s="213">
        <v>24</v>
      </c>
      <c r="I1420" s="214"/>
      <c r="J1420" s="210"/>
      <c r="K1420" s="210"/>
      <c r="L1420" s="215"/>
      <c r="M1420" s="216"/>
      <c r="N1420" s="217"/>
      <c r="O1420" s="217"/>
      <c r="P1420" s="217"/>
      <c r="Q1420" s="217"/>
      <c r="R1420" s="217"/>
      <c r="S1420" s="217"/>
      <c r="T1420" s="218"/>
      <c r="AT1420" s="219" t="s">
        <v>176</v>
      </c>
      <c r="AU1420" s="219" t="s">
        <v>84</v>
      </c>
      <c r="AV1420" s="13" t="s">
        <v>84</v>
      </c>
      <c r="AW1420" s="13" t="s">
        <v>32</v>
      </c>
      <c r="AX1420" s="13" t="s">
        <v>82</v>
      </c>
      <c r="AY1420" s="219" t="s">
        <v>164</v>
      </c>
    </row>
    <row r="1421" spans="1:65" s="2" customFormat="1" ht="14.45" customHeight="1">
      <c r="A1421" s="34"/>
      <c r="B1421" s="35"/>
      <c r="C1421" s="191" t="s">
        <v>2015</v>
      </c>
      <c r="D1421" s="191" t="s">
        <v>167</v>
      </c>
      <c r="E1421" s="192" t="s">
        <v>2016</v>
      </c>
      <c r="F1421" s="193" t="s">
        <v>2017</v>
      </c>
      <c r="G1421" s="194" t="s">
        <v>1673</v>
      </c>
      <c r="H1421" s="195">
        <v>44</v>
      </c>
      <c r="I1421" s="196"/>
      <c r="J1421" s="197">
        <f>ROUND(I1421*H1421,2)</f>
        <v>0</v>
      </c>
      <c r="K1421" s="193" t="s">
        <v>1</v>
      </c>
      <c r="L1421" s="39"/>
      <c r="M1421" s="198" t="s">
        <v>1</v>
      </c>
      <c r="N1421" s="199" t="s">
        <v>42</v>
      </c>
      <c r="O1421" s="71"/>
      <c r="P1421" s="200">
        <f>O1421*H1421</f>
        <v>0</v>
      </c>
      <c r="Q1421" s="200">
        <v>0</v>
      </c>
      <c r="R1421" s="200">
        <f>Q1421*H1421</f>
        <v>0</v>
      </c>
      <c r="S1421" s="200">
        <v>0</v>
      </c>
      <c r="T1421" s="201">
        <f>S1421*H1421</f>
        <v>0</v>
      </c>
      <c r="U1421" s="34"/>
      <c r="V1421" s="34"/>
      <c r="W1421" s="34"/>
      <c r="X1421" s="34"/>
      <c r="Y1421" s="34"/>
      <c r="Z1421" s="34"/>
      <c r="AA1421" s="34"/>
      <c r="AB1421" s="34"/>
      <c r="AC1421" s="34"/>
      <c r="AD1421" s="34"/>
      <c r="AE1421" s="34"/>
      <c r="AR1421" s="202" t="s">
        <v>865</v>
      </c>
      <c r="AT1421" s="202" t="s">
        <v>167</v>
      </c>
      <c r="AU1421" s="202" t="s">
        <v>84</v>
      </c>
      <c r="AY1421" s="17" t="s">
        <v>164</v>
      </c>
      <c r="BE1421" s="203">
        <f>IF(N1421="základní",J1421,0)</f>
        <v>0</v>
      </c>
      <c r="BF1421" s="203">
        <f>IF(N1421="snížená",J1421,0)</f>
        <v>0</v>
      </c>
      <c r="BG1421" s="203">
        <f>IF(N1421="zákl. přenesená",J1421,0)</f>
        <v>0</v>
      </c>
      <c r="BH1421" s="203">
        <f>IF(N1421="sníž. přenesená",J1421,0)</f>
        <v>0</v>
      </c>
      <c r="BI1421" s="203">
        <f>IF(N1421="nulová",J1421,0)</f>
        <v>0</v>
      </c>
      <c r="BJ1421" s="17" t="s">
        <v>84</v>
      </c>
      <c r="BK1421" s="203">
        <f>ROUND(I1421*H1421,2)</f>
        <v>0</v>
      </c>
      <c r="BL1421" s="17" t="s">
        <v>865</v>
      </c>
      <c r="BM1421" s="202" t="s">
        <v>2018</v>
      </c>
    </row>
    <row r="1422" spans="1:65" s="2" customFormat="1" ht="11.25">
      <c r="A1422" s="34"/>
      <c r="B1422" s="35"/>
      <c r="C1422" s="36"/>
      <c r="D1422" s="204" t="s">
        <v>174</v>
      </c>
      <c r="E1422" s="36"/>
      <c r="F1422" s="205" t="s">
        <v>2017</v>
      </c>
      <c r="G1422" s="36"/>
      <c r="H1422" s="36"/>
      <c r="I1422" s="206"/>
      <c r="J1422" s="36"/>
      <c r="K1422" s="36"/>
      <c r="L1422" s="39"/>
      <c r="M1422" s="207"/>
      <c r="N1422" s="208"/>
      <c r="O1422" s="71"/>
      <c r="P1422" s="71"/>
      <c r="Q1422" s="71"/>
      <c r="R1422" s="71"/>
      <c r="S1422" s="71"/>
      <c r="T1422" s="72"/>
      <c r="U1422" s="34"/>
      <c r="V1422" s="34"/>
      <c r="W1422" s="34"/>
      <c r="X1422" s="34"/>
      <c r="Y1422" s="34"/>
      <c r="Z1422" s="34"/>
      <c r="AA1422" s="34"/>
      <c r="AB1422" s="34"/>
      <c r="AC1422" s="34"/>
      <c r="AD1422" s="34"/>
      <c r="AE1422" s="34"/>
      <c r="AT1422" s="17" t="s">
        <v>174</v>
      </c>
      <c r="AU1422" s="17" t="s">
        <v>84</v>
      </c>
    </row>
    <row r="1423" spans="1:65" s="13" customFormat="1" ht="11.25">
      <c r="B1423" s="209"/>
      <c r="C1423" s="210"/>
      <c r="D1423" s="204" t="s">
        <v>176</v>
      </c>
      <c r="E1423" s="211" t="s">
        <v>1</v>
      </c>
      <c r="F1423" s="212" t="s">
        <v>2019</v>
      </c>
      <c r="G1423" s="210"/>
      <c r="H1423" s="213">
        <v>44</v>
      </c>
      <c r="I1423" s="214"/>
      <c r="J1423" s="210"/>
      <c r="K1423" s="210"/>
      <c r="L1423" s="215"/>
      <c r="M1423" s="216"/>
      <c r="N1423" s="217"/>
      <c r="O1423" s="217"/>
      <c r="P1423" s="217"/>
      <c r="Q1423" s="217"/>
      <c r="R1423" s="217"/>
      <c r="S1423" s="217"/>
      <c r="T1423" s="218"/>
      <c r="AT1423" s="219" t="s">
        <v>176</v>
      </c>
      <c r="AU1423" s="219" t="s">
        <v>84</v>
      </c>
      <c r="AV1423" s="13" t="s">
        <v>84</v>
      </c>
      <c r="AW1423" s="13" t="s">
        <v>32</v>
      </c>
      <c r="AX1423" s="13" t="s">
        <v>82</v>
      </c>
      <c r="AY1423" s="219" t="s">
        <v>164</v>
      </c>
    </row>
    <row r="1424" spans="1:65" s="2" customFormat="1" ht="14.45" customHeight="1">
      <c r="A1424" s="34"/>
      <c r="B1424" s="35"/>
      <c r="C1424" s="191" t="s">
        <v>2020</v>
      </c>
      <c r="D1424" s="191" t="s">
        <v>167</v>
      </c>
      <c r="E1424" s="192" t="s">
        <v>2021</v>
      </c>
      <c r="F1424" s="193" t="s">
        <v>2022</v>
      </c>
      <c r="G1424" s="194" t="s">
        <v>1673</v>
      </c>
      <c r="H1424" s="195">
        <v>4</v>
      </c>
      <c r="I1424" s="196"/>
      <c r="J1424" s="197">
        <f>ROUND(I1424*H1424,2)</f>
        <v>0</v>
      </c>
      <c r="K1424" s="193" t="s">
        <v>1</v>
      </c>
      <c r="L1424" s="39"/>
      <c r="M1424" s="198" t="s">
        <v>1</v>
      </c>
      <c r="N1424" s="199" t="s">
        <v>42</v>
      </c>
      <c r="O1424" s="71"/>
      <c r="P1424" s="200">
        <f>O1424*H1424</f>
        <v>0</v>
      </c>
      <c r="Q1424" s="200">
        <v>0</v>
      </c>
      <c r="R1424" s="200">
        <f>Q1424*H1424</f>
        <v>0</v>
      </c>
      <c r="S1424" s="200">
        <v>0</v>
      </c>
      <c r="T1424" s="201">
        <f>S1424*H1424</f>
        <v>0</v>
      </c>
      <c r="U1424" s="34"/>
      <c r="V1424" s="34"/>
      <c r="W1424" s="34"/>
      <c r="X1424" s="34"/>
      <c r="Y1424" s="34"/>
      <c r="Z1424" s="34"/>
      <c r="AA1424" s="34"/>
      <c r="AB1424" s="34"/>
      <c r="AC1424" s="34"/>
      <c r="AD1424" s="34"/>
      <c r="AE1424" s="34"/>
      <c r="AR1424" s="202" t="s">
        <v>865</v>
      </c>
      <c r="AT1424" s="202" t="s">
        <v>167</v>
      </c>
      <c r="AU1424" s="202" t="s">
        <v>84</v>
      </c>
      <c r="AY1424" s="17" t="s">
        <v>164</v>
      </c>
      <c r="BE1424" s="203">
        <f>IF(N1424="základní",J1424,0)</f>
        <v>0</v>
      </c>
      <c r="BF1424" s="203">
        <f>IF(N1424="snížená",J1424,0)</f>
        <v>0</v>
      </c>
      <c r="BG1424" s="203">
        <f>IF(N1424="zákl. přenesená",J1424,0)</f>
        <v>0</v>
      </c>
      <c r="BH1424" s="203">
        <f>IF(N1424="sníž. přenesená",J1424,0)</f>
        <v>0</v>
      </c>
      <c r="BI1424" s="203">
        <f>IF(N1424="nulová",J1424,0)</f>
        <v>0</v>
      </c>
      <c r="BJ1424" s="17" t="s">
        <v>84</v>
      </c>
      <c r="BK1424" s="203">
        <f>ROUND(I1424*H1424,2)</f>
        <v>0</v>
      </c>
      <c r="BL1424" s="17" t="s">
        <v>865</v>
      </c>
      <c r="BM1424" s="202" t="s">
        <v>2023</v>
      </c>
    </row>
    <row r="1425" spans="1:65" s="2" customFormat="1" ht="11.25">
      <c r="A1425" s="34"/>
      <c r="B1425" s="35"/>
      <c r="C1425" s="36"/>
      <c r="D1425" s="204" t="s">
        <v>174</v>
      </c>
      <c r="E1425" s="36"/>
      <c r="F1425" s="205" t="s">
        <v>2022</v>
      </c>
      <c r="G1425" s="36"/>
      <c r="H1425" s="36"/>
      <c r="I1425" s="206"/>
      <c r="J1425" s="36"/>
      <c r="K1425" s="36"/>
      <c r="L1425" s="39"/>
      <c r="M1425" s="207"/>
      <c r="N1425" s="208"/>
      <c r="O1425" s="71"/>
      <c r="P1425" s="71"/>
      <c r="Q1425" s="71"/>
      <c r="R1425" s="71"/>
      <c r="S1425" s="71"/>
      <c r="T1425" s="72"/>
      <c r="U1425" s="34"/>
      <c r="V1425" s="34"/>
      <c r="W1425" s="34"/>
      <c r="X1425" s="34"/>
      <c r="Y1425" s="34"/>
      <c r="Z1425" s="34"/>
      <c r="AA1425" s="34"/>
      <c r="AB1425" s="34"/>
      <c r="AC1425" s="34"/>
      <c r="AD1425" s="34"/>
      <c r="AE1425" s="34"/>
      <c r="AT1425" s="17" t="s">
        <v>174</v>
      </c>
      <c r="AU1425" s="17" t="s">
        <v>84</v>
      </c>
    </row>
    <row r="1426" spans="1:65" s="13" customFormat="1" ht="11.25">
      <c r="B1426" s="209"/>
      <c r="C1426" s="210"/>
      <c r="D1426" s="204" t="s">
        <v>176</v>
      </c>
      <c r="E1426" s="211" t="s">
        <v>1</v>
      </c>
      <c r="F1426" s="212" t="s">
        <v>2024</v>
      </c>
      <c r="G1426" s="210"/>
      <c r="H1426" s="213">
        <v>4</v>
      </c>
      <c r="I1426" s="214"/>
      <c r="J1426" s="210"/>
      <c r="K1426" s="210"/>
      <c r="L1426" s="215"/>
      <c r="M1426" s="216"/>
      <c r="N1426" s="217"/>
      <c r="O1426" s="217"/>
      <c r="P1426" s="217"/>
      <c r="Q1426" s="217"/>
      <c r="R1426" s="217"/>
      <c r="S1426" s="217"/>
      <c r="T1426" s="218"/>
      <c r="AT1426" s="219" t="s">
        <v>176</v>
      </c>
      <c r="AU1426" s="219" t="s">
        <v>84</v>
      </c>
      <c r="AV1426" s="13" t="s">
        <v>84</v>
      </c>
      <c r="AW1426" s="13" t="s">
        <v>32</v>
      </c>
      <c r="AX1426" s="13" t="s">
        <v>82</v>
      </c>
      <c r="AY1426" s="219" t="s">
        <v>164</v>
      </c>
    </row>
    <row r="1427" spans="1:65" s="2" customFormat="1" ht="14.45" customHeight="1">
      <c r="A1427" s="34"/>
      <c r="B1427" s="35"/>
      <c r="C1427" s="191" t="s">
        <v>2025</v>
      </c>
      <c r="D1427" s="191" t="s">
        <v>167</v>
      </c>
      <c r="E1427" s="192" t="s">
        <v>2026</v>
      </c>
      <c r="F1427" s="193" t="s">
        <v>2027</v>
      </c>
      <c r="G1427" s="194" t="s">
        <v>1673</v>
      </c>
      <c r="H1427" s="195">
        <v>8</v>
      </c>
      <c r="I1427" s="196"/>
      <c r="J1427" s="197">
        <f>ROUND(I1427*H1427,2)</f>
        <v>0</v>
      </c>
      <c r="K1427" s="193" t="s">
        <v>1</v>
      </c>
      <c r="L1427" s="39"/>
      <c r="M1427" s="198" t="s">
        <v>1</v>
      </c>
      <c r="N1427" s="199" t="s">
        <v>42</v>
      </c>
      <c r="O1427" s="71"/>
      <c r="P1427" s="200">
        <f>O1427*H1427</f>
        <v>0</v>
      </c>
      <c r="Q1427" s="200">
        <v>0</v>
      </c>
      <c r="R1427" s="200">
        <f>Q1427*H1427</f>
        <v>0</v>
      </c>
      <c r="S1427" s="200">
        <v>0</v>
      </c>
      <c r="T1427" s="201">
        <f>S1427*H1427</f>
        <v>0</v>
      </c>
      <c r="U1427" s="34"/>
      <c r="V1427" s="34"/>
      <c r="W1427" s="34"/>
      <c r="X1427" s="34"/>
      <c r="Y1427" s="34"/>
      <c r="Z1427" s="34"/>
      <c r="AA1427" s="34"/>
      <c r="AB1427" s="34"/>
      <c r="AC1427" s="34"/>
      <c r="AD1427" s="34"/>
      <c r="AE1427" s="34"/>
      <c r="AR1427" s="202" t="s">
        <v>865</v>
      </c>
      <c r="AT1427" s="202" t="s">
        <v>167</v>
      </c>
      <c r="AU1427" s="202" t="s">
        <v>84</v>
      </c>
      <c r="AY1427" s="17" t="s">
        <v>164</v>
      </c>
      <c r="BE1427" s="203">
        <f>IF(N1427="základní",J1427,0)</f>
        <v>0</v>
      </c>
      <c r="BF1427" s="203">
        <f>IF(N1427="snížená",J1427,0)</f>
        <v>0</v>
      </c>
      <c r="BG1427" s="203">
        <f>IF(N1427="zákl. přenesená",J1427,0)</f>
        <v>0</v>
      </c>
      <c r="BH1427" s="203">
        <f>IF(N1427="sníž. přenesená",J1427,0)</f>
        <v>0</v>
      </c>
      <c r="BI1427" s="203">
        <f>IF(N1427="nulová",J1427,0)</f>
        <v>0</v>
      </c>
      <c r="BJ1427" s="17" t="s">
        <v>84</v>
      </c>
      <c r="BK1427" s="203">
        <f>ROUND(I1427*H1427,2)</f>
        <v>0</v>
      </c>
      <c r="BL1427" s="17" t="s">
        <v>865</v>
      </c>
      <c r="BM1427" s="202" t="s">
        <v>2028</v>
      </c>
    </row>
    <row r="1428" spans="1:65" s="2" customFormat="1" ht="11.25">
      <c r="A1428" s="34"/>
      <c r="B1428" s="35"/>
      <c r="C1428" s="36"/>
      <c r="D1428" s="204" t="s">
        <v>174</v>
      </c>
      <c r="E1428" s="36"/>
      <c r="F1428" s="205" t="s">
        <v>2027</v>
      </c>
      <c r="G1428" s="36"/>
      <c r="H1428" s="36"/>
      <c r="I1428" s="206"/>
      <c r="J1428" s="36"/>
      <c r="K1428" s="36"/>
      <c r="L1428" s="39"/>
      <c r="M1428" s="207"/>
      <c r="N1428" s="208"/>
      <c r="O1428" s="71"/>
      <c r="P1428" s="71"/>
      <c r="Q1428" s="71"/>
      <c r="R1428" s="71"/>
      <c r="S1428" s="71"/>
      <c r="T1428" s="72"/>
      <c r="U1428" s="34"/>
      <c r="V1428" s="34"/>
      <c r="W1428" s="34"/>
      <c r="X1428" s="34"/>
      <c r="Y1428" s="34"/>
      <c r="Z1428" s="34"/>
      <c r="AA1428" s="34"/>
      <c r="AB1428" s="34"/>
      <c r="AC1428" s="34"/>
      <c r="AD1428" s="34"/>
      <c r="AE1428" s="34"/>
      <c r="AT1428" s="17" t="s">
        <v>174</v>
      </c>
      <c r="AU1428" s="17" t="s">
        <v>84</v>
      </c>
    </row>
    <row r="1429" spans="1:65" s="13" customFormat="1" ht="11.25">
      <c r="B1429" s="209"/>
      <c r="C1429" s="210"/>
      <c r="D1429" s="204" t="s">
        <v>176</v>
      </c>
      <c r="E1429" s="211" t="s">
        <v>1</v>
      </c>
      <c r="F1429" s="212" t="s">
        <v>2029</v>
      </c>
      <c r="G1429" s="210"/>
      <c r="H1429" s="213">
        <v>8</v>
      </c>
      <c r="I1429" s="214"/>
      <c r="J1429" s="210"/>
      <c r="K1429" s="210"/>
      <c r="L1429" s="215"/>
      <c r="M1429" s="216"/>
      <c r="N1429" s="217"/>
      <c r="O1429" s="217"/>
      <c r="P1429" s="217"/>
      <c r="Q1429" s="217"/>
      <c r="R1429" s="217"/>
      <c r="S1429" s="217"/>
      <c r="T1429" s="218"/>
      <c r="AT1429" s="219" t="s">
        <v>176</v>
      </c>
      <c r="AU1429" s="219" t="s">
        <v>84</v>
      </c>
      <c r="AV1429" s="13" t="s">
        <v>84</v>
      </c>
      <c r="AW1429" s="13" t="s">
        <v>32</v>
      </c>
      <c r="AX1429" s="13" t="s">
        <v>82</v>
      </c>
      <c r="AY1429" s="219" t="s">
        <v>164</v>
      </c>
    </row>
    <row r="1430" spans="1:65" s="2" customFormat="1" ht="14.45" customHeight="1">
      <c r="A1430" s="34"/>
      <c r="B1430" s="35"/>
      <c r="C1430" s="191" t="s">
        <v>2030</v>
      </c>
      <c r="D1430" s="191" t="s">
        <v>167</v>
      </c>
      <c r="E1430" s="192" t="s">
        <v>2031</v>
      </c>
      <c r="F1430" s="193" t="s">
        <v>2032</v>
      </c>
      <c r="G1430" s="194" t="s">
        <v>1673</v>
      </c>
      <c r="H1430" s="195">
        <v>6</v>
      </c>
      <c r="I1430" s="196"/>
      <c r="J1430" s="197">
        <f>ROUND(I1430*H1430,2)</f>
        <v>0</v>
      </c>
      <c r="K1430" s="193" t="s">
        <v>1</v>
      </c>
      <c r="L1430" s="39"/>
      <c r="M1430" s="198" t="s">
        <v>1</v>
      </c>
      <c r="N1430" s="199" t="s">
        <v>42</v>
      </c>
      <c r="O1430" s="71"/>
      <c r="P1430" s="200">
        <f>O1430*H1430</f>
        <v>0</v>
      </c>
      <c r="Q1430" s="200">
        <v>0</v>
      </c>
      <c r="R1430" s="200">
        <f>Q1430*H1430</f>
        <v>0</v>
      </c>
      <c r="S1430" s="200">
        <v>0</v>
      </c>
      <c r="T1430" s="201">
        <f>S1430*H1430</f>
        <v>0</v>
      </c>
      <c r="U1430" s="34"/>
      <c r="V1430" s="34"/>
      <c r="W1430" s="34"/>
      <c r="X1430" s="34"/>
      <c r="Y1430" s="34"/>
      <c r="Z1430" s="34"/>
      <c r="AA1430" s="34"/>
      <c r="AB1430" s="34"/>
      <c r="AC1430" s="34"/>
      <c r="AD1430" s="34"/>
      <c r="AE1430" s="34"/>
      <c r="AR1430" s="202" t="s">
        <v>865</v>
      </c>
      <c r="AT1430" s="202" t="s">
        <v>167</v>
      </c>
      <c r="AU1430" s="202" t="s">
        <v>84</v>
      </c>
      <c r="AY1430" s="17" t="s">
        <v>164</v>
      </c>
      <c r="BE1430" s="203">
        <f>IF(N1430="základní",J1430,0)</f>
        <v>0</v>
      </c>
      <c r="BF1430" s="203">
        <f>IF(N1430="snížená",J1430,0)</f>
        <v>0</v>
      </c>
      <c r="BG1430" s="203">
        <f>IF(N1430="zákl. přenesená",J1430,0)</f>
        <v>0</v>
      </c>
      <c r="BH1430" s="203">
        <f>IF(N1430="sníž. přenesená",J1430,0)</f>
        <v>0</v>
      </c>
      <c r="BI1430" s="203">
        <f>IF(N1430="nulová",J1430,0)</f>
        <v>0</v>
      </c>
      <c r="BJ1430" s="17" t="s">
        <v>84</v>
      </c>
      <c r="BK1430" s="203">
        <f>ROUND(I1430*H1430,2)</f>
        <v>0</v>
      </c>
      <c r="BL1430" s="17" t="s">
        <v>865</v>
      </c>
      <c r="BM1430" s="202" t="s">
        <v>2033</v>
      </c>
    </row>
    <row r="1431" spans="1:65" s="2" customFormat="1" ht="11.25">
      <c r="A1431" s="34"/>
      <c r="B1431" s="35"/>
      <c r="C1431" s="36"/>
      <c r="D1431" s="204" t="s">
        <v>174</v>
      </c>
      <c r="E1431" s="36"/>
      <c r="F1431" s="205" t="s">
        <v>2032</v>
      </c>
      <c r="G1431" s="36"/>
      <c r="H1431" s="36"/>
      <c r="I1431" s="206"/>
      <c r="J1431" s="36"/>
      <c r="K1431" s="36"/>
      <c r="L1431" s="39"/>
      <c r="M1431" s="207"/>
      <c r="N1431" s="208"/>
      <c r="O1431" s="71"/>
      <c r="P1431" s="71"/>
      <c r="Q1431" s="71"/>
      <c r="R1431" s="71"/>
      <c r="S1431" s="71"/>
      <c r="T1431" s="72"/>
      <c r="U1431" s="34"/>
      <c r="V1431" s="34"/>
      <c r="W1431" s="34"/>
      <c r="X1431" s="34"/>
      <c r="Y1431" s="34"/>
      <c r="Z1431" s="34"/>
      <c r="AA1431" s="34"/>
      <c r="AB1431" s="34"/>
      <c r="AC1431" s="34"/>
      <c r="AD1431" s="34"/>
      <c r="AE1431" s="34"/>
      <c r="AT1431" s="17" t="s">
        <v>174</v>
      </c>
      <c r="AU1431" s="17" t="s">
        <v>84</v>
      </c>
    </row>
    <row r="1432" spans="1:65" s="13" customFormat="1" ht="11.25">
      <c r="B1432" s="209"/>
      <c r="C1432" s="210"/>
      <c r="D1432" s="204" t="s">
        <v>176</v>
      </c>
      <c r="E1432" s="211" t="s">
        <v>1</v>
      </c>
      <c r="F1432" s="212" t="s">
        <v>2034</v>
      </c>
      <c r="G1432" s="210"/>
      <c r="H1432" s="213">
        <v>6</v>
      </c>
      <c r="I1432" s="214"/>
      <c r="J1432" s="210"/>
      <c r="K1432" s="210"/>
      <c r="L1432" s="215"/>
      <c r="M1432" s="216"/>
      <c r="N1432" s="217"/>
      <c r="O1432" s="217"/>
      <c r="P1432" s="217"/>
      <c r="Q1432" s="217"/>
      <c r="R1432" s="217"/>
      <c r="S1432" s="217"/>
      <c r="T1432" s="218"/>
      <c r="AT1432" s="219" t="s">
        <v>176</v>
      </c>
      <c r="AU1432" s="219" t="s">
        <v>84</v>
      </c>
      <c r="AV1432" s="13" t="s">
        <v>84</v>
      </c>
      <c r="AW1432" s="13" t="s">
        <v>32</v>
      </c>
      <c r="AX1432" s="13" t="s">
        <v>82</v>
      </c>
      <c r="AY1432" s="219" t="s">
        <v>164</v>
      </c>
    </row>
    <row r="1433" spans="1:65" s="2" customFormat="1" ht="14.45" customHeight="1">
      <c r="A1433" s="34"/>
      <c r="B1433" s="35"/>
      <c r="C1433" s="191" t="s">
        <v>2035</v>
      </c>
      <c r="D1433" s="191" t="s">
        <v>167</v>
      </c>
      <c r="E1433" s="192" t="s">
        <v>2036</v>
      </c>
      <c r="F1433" s="193" t="s">
        <v>2037</v>
      </c>
      <c r="G1433" s="194" t="s">
        <v>1673</v>
      </c>
      <c r="H1433" s="195">
        <v>4</v>
      </c>
      <c r="I1433" s="196"/>
      <c r="J1433" s="197">
        <f>ROUND(I1433*H1433,2)</f>
        <v>0</v>
      </c>
      <c r="K1433" s="193" t="s">
        <v>1</v>
      </c>
      <c r="L1433" s="39"/>
      <c r="M1433" s="198" t="s">
        <v>1</v>
      </c>
      <c r="N1433" s="199" t="s">
        <v>42</v>
      </c>
      <c r="O1433" s="71"/>
      <c r="P1433" s="200">
        <f>O1433*H1433</f>
        <v>0</v>
      </c>
      <c r="Q1433" s="200">
        <v>0</v>
      </c>
      <c r="R1433" s="200">
        <f>Q1433*H1433</f>
        <v>0</v>
      </c>
      <c r="S1433" s="200">
        <v>0</v>
      </c>
      <c r="T1433" s="201">
        <f>S1433*H1433</f>
        <v>0</v>
      </c>
      <c r="U1433" s="34"/>
      <c r="V1433" s="34"/>
      <c r="W1433" s="34"/>
      <c r="X1433" s="34"/>
      <c r="Y1433" s="34"/>
      <c r="Z1433" s="34"/>
      <c r="AA1433" s="34"/>
      <c r="AB1433" s="34"/>
      <c r="AC1433" s="34"/>
      <c r="AD1433" s="34"/>
      <c r="AE1433" s="34"/>
      <c r="AR1433" s="202" t="s">
        <v>865</v>
      </c>
      <c r="AT1433" s="202" t="s">
        <v>167</v>
      </c>
      <c r="AU1433" s="202" t="s">
        <v>84</v>
      </c>
      <c r="AY1433" s="17" t="s">
        <v>164</v>
      </c>
      <c r="BE1433" s="203">
        <f>IF(N1433="základní",J1433,0)</f>
        <v>0</v>
      </c>
      <c r="BF1433" s="203">
        <f>IF(N1433="snížená",J1433,0)</f>
        <v>0</v>
      </c>
      <c r="BG1433" s="203">
        <f>IF(N1433="zákl. přenesená",J1433,0)</f>
        <v>0</v>
      </c>
      <c r="BH1433" s="203">
        <f>IF(N1433="sníž. přenesená",J1433,0)</f>
        <v>0</v>
      </c>
      <c r="BI1433" s="203">
        <f>IF(N1433="nulová",J1433,0)</f>
        <v>0</v>
      </c>
      <c r="BJ1433" s="17" t="s">
        <v>84</v>
      </c>
      <c r="BK1433" s="203">
        <f>ROUND(I1433*H1433,2)</f>
        <v>0</v>
      </c>
      <c r="BL1433" s="17" t="s">
        <v>865</v>
      </c>
      <c r="BM1433" s="202" t="s">
        <v>2038</v>
      </c>
    </row>
    <row r="1434" spans="1:65" s="2" customFormat="1" ht="11.25">
      <c r="A1434" s="34"/>
      <c r="B1434" s="35"/>
      <c r="C1434" s="36"/>
      <c r="D1434" s="204" t="s">
        <v>174</v>
      </c>
      <c r="E1434" s="36"/>
      <c r="F1434" s="205" t="s">
        <v>2037</v>
      </c>
      <c r="G1434" s="36"/>
      <c r="H1434" s="36"/>
      <c r="I1434" s="206"/>
      <c r="J1434" s="36"/>
      <c r="K1434" s="36"/>
      <c r="L1434" s="39"/>
      <c r="M1434" s="207"/>
      <c r="N1434" s="208"/>
      <c r="O1434" s="71"/>
      <c r="P1434" s="71"/>
      <c r="Q1434" s="71"/>
      <c r="R1434" s="71"/>
      <c r="S1434" s="71"/>
      <c r="T1434" s="72"/>
      <c r="U1434" s="34"/>
      <c r="V1434" s="34"/>
      <c r="W1434" s="34"/>
      <c r="X1434" s="34"/>
      <c r="Y1434" s="34"/>
      <c r="Z1434" s="34"/>
      <c r="AA1434" s="34"/>
      <c r="AB1434" s="34"/>
      <c r="AC1434" s="34"/>
      <c r="AD1434" s="34"/>
      <c r="AE1434" s="34"/>
      <c r="AT1434" s="17" t="s">
        <v>174</v>
      </c>
      <c r="AU1434" s="17" t="s">
        <v>84</v>
      </c>
    </row>
    <row r="1435" spans="1:65" s="13" customFormat="1" ht="11.25">
      <c r="B1435" s="209"/>
      <c r="C1435" s="210"/>
      <c r="D1435" s="204" t="s">
        <v>176</v>
      </c>
      <c r="E1435" s="211" t="s">
        <v>1</v>
      </c>
      <c r="F1435" s="212" t="s">
        <v>2024</v>
      </c>
      <c r="G1435" s="210"/>
      <c r="H1435" s="213">
        <v>4</v>
      </c>
      <c r="I1435" s="214"/>
      <c r="J1435" s="210"/>
      <c r="K1435" s="210"/>
      <c r="L1435" s="215"/>
      <c r="M1435" s="216"/>
      <c r="N1435" s="217"/>
      <c r="O1435" s="217"/>
      <c r="P1435" s="217"/>
      <c r="Q1435" s="217"/>
      <c r="R1435" s="217"/>
      <c r="S1435" s="217"/>
      <c r="T1435" s="218"/>
      <c r="AT1435" s="219" t="s">
        <v>176</v>
      </c>
      <c r="AU1435" s="219" t="s">
        <v>84</v>
      </c>
      <c r="AV1435" s="13" t="s">
        <v>84</v>
      </c>
      <c r="AW1435" s="13" t="s">
        <v>32</v>
      </c>
      <c r="AX1435" s="13" t="s">
        <v>82</v>
      </c>
      <c r="AY1435" s="219" t="s">
        <v>164</v>
      </c>
    </row>
    <row r="1436" spans="1:65" s="2" customFormat="1" ht="14.45" customHeight="1">
      <c r="A1436" s="34"/>
      <c r="B1436" s="35"/>
      <c r="C1436" s="191" t="s">
        <v>2039</v>
      </c>
      <c r="D1436" s="191" t="s">
        <v>167</v>
      </c>
      <c r="E1436" s="192" t="s">
        <v>2040</v>
      </c>
      <c r="F1436" s="193" t="s">
        <v>2041</v>
      </c>
      <c r="G1436" s="194" t="s">
        <v>1673</v>
      </c>
      <c r="H1436" s="195">
        <v>2</v>
      </c>
      <c r="I1436" s="196"/>
      <c r="J1436" s="197">
        <f>ROUND(I1436*H1436,2)</f>
        <v>0</v>
      </c>
      <c r="K1436" s="193" t="s">
        <v>1</v>
      </c>
      <c r="L1436" s="39"/>
      <c r="M1436" s="198" t="s">
        <v>1</v>
      </c>
      <c r="N1436" s="199" t="s">
        <v>42</v>
      </c>
      <c r="O1436" s="71"/>
      <c r="P1436" s="200">
        <f>O1436*H1436</f>
        <v>0</v>
      </c>
      <c r="Q1436" s="200">
        <v>0</v>
      </c>
      <c r="R1436" s="200">
        <f>Q1436*H1436</f>
        <v>0</v>
      </c>
      <c r="S1436" s="200">
        <v>0</v>
      </c>
      <c r="T1436" s="201">
        <f>S1436*H1436</f>
        <v>0</v>
      </c>
      <c r="U1436" s="34"/>
      <c r="V1436" s="34"/>
      <c r="W1436" s="34"/>
      <c r="X1436" s="34"/>
      <c r="Y1436" s="34"/>
      <c r="Z1436" s="34"/>
      <c r="AA1436" s="34"/>
      <c r="AB1436" s="34"/>
      <c r="AC1436" s="34"/>
      <c r="AD1436" s="34"/>
      <c r="AE1436" s="34"/>
      <c r="AR1436" s="202" t="s">
        <v>865</v>
      </c>
      <c r="AT1436" s="202" t="s">
        <v>167</v>
      </c>
      <c r="AU1436" s="202" t="s">
        <v>84</v>
      </c>
      <c r="AY1436" s="17" t="s">
        <v>164</v>
      </c>
      <c r="BE1436" s="203">
        <f>IF(N1436="základní",J1436,0)</f>
        <v>0</v>
      </c>
      <c r="BF1436" s="203">
        <f>IF(N1436="snížená",J1436,0)</f>
        <v>0</v>
      </c>
      <c r="BG1436" s="203">
        <f>IF(N1436="zákl. přenesená",J1436,0)</f>
        <v>0</v>
      </c>
      <c r="BH1436" s="203">
        <f>IF(N1436="sníž. přenesená",J1436,0)</f>
        <v>0</v>
      </c>
      <c r="BI1436" s="203">
        <f>IF(N1436="nulová",J1436,0)</f>
        <v>0</v>
      </c>
      <c r="BJ1436" s="17" t="s">
        <v>84</v>
      </c>
      <c r="BK1436" s="203">
        <f>ROUND(I1436*H1436,2)</f>
        <v>0</v>
      </c>
      <c r="BL1436" s="17" t="s">
        <v>865</v>
      </c>
      <c r="BM1436" s="202" t="s">
        <v>2042</v>
      </c>
    </row>
    <row r="1437" spans="1:65" s="2" customFormat="1" ht="11.25">
      <c r="A1437" s="34"/>
      <c r="B1437" s="35"/>
      <c r="C1437" s="36"/>
      <c r="D1437" s="204" t="s">
        <v>174</v>
      </c>
      <c r="E1437" s="36"/>
      <c r="F1437" s="205" t="s">
        <v>2041</v>
      </c>
      <c r="G1437" s="36"/>
      <c r="H1437" s="36"/>
      <c r="I1437" s="206"/>
      <c r="J1437" s="36"/>
      <c r="K1437" s="36"/>
      <c r="L1437" s="39"/>
      <c r="M1437" s="207"/>
      <c r="N1437" s="208"/>
      <c r="O1437" s="71"/>
      <c r="P1437" s="71"/>
      <c r="Q1437" s="71"/>
      <c r="R1437" s="71"/>
      <c r="S1437" s="71"/>
      <c r="T1437" s="72"/>
      <c r="U1437" s="34"/>
      <c r="V1437" s="34"/>
      <c r="W1437" s="34"/>
      <c r="X1437" s="34"/>
      <c r="Y1437" s="34"/>
      <c r="Z1437" s="34"/>
      <c r="AA1437" s="34"/>
      <c r="AB1437" s="34"/>
      <c r="AC1437" s="34"/>
      <c r="AD1437" s="34"/>
      <c r="AE1437" s="34"/>
      <c r="AT1437" s="17" t="s">
        <v>174</v>
      </c>
      <c r="AU1437" s="17" t="s">
        <v>84</v>
      </c>
    </row>
    <row r="1438" spans="1:65" s="13" customFormat="1" ht="11.25">
      <c r="B1438" s="209"/>
      <c r="C1438" s="210"/>
      <c r="D1438" s="204" t="s">
        <v>176</v>
      </c>
      <c r="E1438" s="211" t="s">
        <v>1</v>
      </c>
      <c r="F1438" s="212" t="s">
        <v>2043</v>
      </c>
      <c r="G1438" s="210"/>
      <c r="H1438" s="213">
        <v>2</v>
      </c>
      <c r="I1438" s="214"/>
      <c r="J1438" s="210"/>
      <c r="K1438" s="210"/>
      <c r="L1438" s="215"/>
      <c r="M1438" s="216"/>
      <c r="N1438" s="217"/>
      <c r="O1438" s="217"/>
      <c r="P1438" s="217"/>
      <c r="Q1438" s="217"/>
      <c r="R1438" s="217"/>
      <c r="S1438" s="217"/>
      <c r="T1438" s="218"/>
      <c r="AT1438" s="219" t="s">
        <v>176</v>
      </c>
      <c r="AU1438" s="219" t="s">
        <v>84</v>
      </c>
      <c r="AV1438" s="13" t="s">
        <v>84</v>
      </c>
      <c r="AW1438" s="13" t="s">
        <v>32</v>
      </c>
      <c r="AX1438" s="13" t="s">
        <v>82</v>
      </c>
      <c r="AY1438" s="219" t="s">
        <v>164</v>
      </c>
    </row>
    <row r="1439" spans="1:65" s="2" customFormat="1" ht="14.45" customHeight="1">
      <c r="A1439" s="34"/>
      <c r="B1439" s="35"/>
      <c r="C1439" s="191" t="s">
        <v>2044</v>
      </c>
      <c r="D1439" s="191" t="s">
        <v>167</v>
      </c>
      <c r="E1439" s="192" t="s">
        <v>2045</v>
      </c>
      <c r="F1439" s="193" t="s">
        <v>2046</v>
      </c>
      <c r="G1439" s="194" t="s">
        <v>1673</v>
      </c>
      <c r="H1439" s="195">
        <v>4</v>
      </c>
      <c r="I1439" s="196"/>
      <c r="J1439" s="197">
        <f>ROUND(I1439*H1439,2)</f>
        <v>0</v>
      </c>
      <c r="K1439" s="193" t="s">
        <v>1</v>
      </c>
      <c r="L1439" s="39"/>
      <c r="M1439" s="198" t="s">
        <v>1</v>
      </c>
      <c r="N1439" s="199" t="s">
        <v>42</v>
      </c>
      <c r="O1439" s="71"/>
      <c r="P1439" s="200">
        <f>O1439*H1439</f>
        <v>0</v>
      </c>
      <c r="Q1439" s="200">
        <v>0</v>
      </c>
      <c r="R1439" s="200">
        <f>Q1439*H1439</f>
        <v>0</v>
      </c>
      <c r="S1439" s="200">
        <v>0</v>
      </c>
      <c r="T1439" s="201">
        <f>S1439*H1439</f>
        <v>0</v>
      </c>
      <c r="U1439" s="34"/>
      <c r="V1439" s="34"/>
      <c r="W1439" s="34"/>
      <c r="X1439" s="34"/>
      <c r="Y1439" s="34"/>
      <c r="Z1439" s="34"/>
      <c r="AA1439" s="34"/>
      <c r="AB1439" s="34"/>
      <c r="AC1439" s="34"/>
      <c r="AD1439" s="34"/>
      <c r="AE1439" s="34"/>
      <c r="AR1439" s="202" t="s">
        <v>865</v>
      </c>
      <c r="AT1439" s="202" t="s">
        <v>167</v>
      </c>
      <c r="AU1439" s="202" t="s">
        <v>84</v>
      </c>
      <c r="AY1439" s="17" t="s">
        <v>164</v>
      </c>
      <c r="BE1439" s="203">
        <f>IF(N1439="základní",J1439,0)</f>
        <v>0</v>
      </c>
      <c r="BF1439" s="203">
        <f>IF(N1439="snížená",J1439,0)</f>
        <v>0</v>
      </c>
      <c r="BG1439" s="203">
        <f>IF(N1439="zákl. přenesená",J1439,0)</f>
        <v>0</v>
      </c>
      <c r="BH1439" s="203">
        <f>IF(N1439="sníž. přenesená",J1439,0)</f>
        <v>0</v>
      </c>
      <c r="BI1439" s="203">
        <f>IF(N1439="nulová",J1439,0)</f>
        <v>0</v>
      </c>
      <c r="BJ1439" s="17" t="s">
        <v>84</v>
      </c>
      <c r="BK1439" s="203">
        <f>ROUND(I1439*H1439,2)</f>
        <v>0</v>
      </c>
      <c r="BL1439" s="17" t="s">
        <v>865</v>
      </c>
      <c r="BM1439" s="202" t="s">
        <v>2047</v>
      </c>
    </row>
    <row r="1440" spans="1:65" s="2" customFormat="1" ht="11.25">
      <c r="A1440" s="34"/>
      <c r="B1440" s="35"/>
      <c r="C1440" s="36"/>
      <c r="D1440" s="204" t="s">
        <v>174</v>
      </c>
      <c r="E1440" s="36"/>
      <c r="F1440" s="205" t="s">
        <v>2046</v>
      </c>
      <c r="G1440" s="36"/>
      <c r="H1440" s="36"/>
      <c r="I1440" s="206"/>
      <c r="J1440" s="36"/>
      <c r="K1440" s="36"/>
      <c r="L1440" s="39"/>
      <c r="M1440" s="207"/>
      <c r="N1440" s="208"/>
      <c r="O1440" s="71"/>
      <c r="P1440" s="71"/>
      <c r="Q1440" s="71"/>
      <c r="R1440" s="71"/>
      <c r="S1440" s="71"/>
      <c r="T1440" s="72"/>
      <c r="U1440" s="34"/>
      <c r="V1440" s="34"/>
      <c r="W1440" s="34"/>
      <c r="X1440" s="34"/>
      <c r="Y1440" s="34"/>
      <c r="Z1440" s="34"/>
      <c r="AA1440" s="34"/>
      <c r="AB1440" s="34"/>
      <c r="AC1440" s="34"/>
      <c r="AD1440" s="34"/>
      <c r="AE1440" s="34"/>
      <c r="AT1440" s="17" t="s">
        <v>174</v>
      </c>
      <c r="AU1440" s="17" t="s">
        <v>84</v>
      </c>
    </row>
    <row r="1441" spans="1:65" s="13" customFormat="1" ht="11.25">
      <c r="B1441" s="209"/>
      <c r="C1441" s="210"/>
      <c r="D1441" s="204" t="s">
        <v>176</v>
      </c>
      <c r="E1441" s="211" t="s">
        <v>1</v>
      </c>
      <c r="F1441" s="212" t="s">
        <v>2024</v>
      </c>
      <c r="G1441" s="210"/>
      <c r="H1441" s="213">
        <v>4</v>
      </c>
      <c r="I1441" s="214"/>
      <c r="J1441" s="210"/>
      <c r="K1441" s="210"/>
      <c r="L1441" s="215"/>
      <c r="M1441" s="216"/>
      <c r="N1441" s="217"/>
      <c r="O1441" s="217"/>
      <c r="P1441" s="217"/>
      <c r="Q1441" s="217"/>
      <c r="R1441" s="217"/>
      <c r="S1441" s="217"/>
      <c r="T1441" s="218"/>
      <c r="AT1441" s="219" t="s">
        <v>176</v>
      </c>
      <c r="AU1441" s="219" t="s">
        <v>84</v>
      </c>
      <c r="AV1441" s="13" t="s">
        <v>84</v>
      </c>
      <c r="AW1441" s="13" t="s">
        <v>32</v>
      </c>
      <c r="AX1441" s="13" t="s">
        <v>82</v>
      </c>
      <c r="AY1441" s="219" t="s">
        <v>164</v>
      </c>
    </row>
    <row r="1442" spans="1:65" s="2" customFormat="1" ht="14.45" customHeight="1">
      <c r="A1442" s="34"/>
      <c r="B1442" s="35"/>
      <c r="C1442" s="191" t="s">
        <v>2048</v>
      </c>
      <c r="D1442" s="191" t="s">
        <v>167</v>
      </c>
      <c r="E1442" s="192" t="s">
        <v>2049</v>
      </c>
      <c r="F1442" s="193" t="s">
        <v>2050</v>
      </c>
      <c r="G1442" s="194" t="s">
        <v>1673</v>
      </c>
      <c r="H1442" s="195">
        <v>2</v>
      </c>
      <c r="I1442" s="196"/>
      <c r="J1442" s="197">
        <f>ROUND(I1442*H1442,2)</f>
        <v>0</v>
      </c>
      <c r="K1442" s="193" t="s">
        <v>1</v>
      </c>
      <c r="L1442" s="39"/>
      <c r="M1442" s="198" t="s">
        <v>1</v>
      </c>
      <c r="N1442" s="199" t="s">
        <v>42</v>
      </c>
      <c r="O1442" s="71"/>
      <c r="P1442" s="200">
        <f>O1442*H1442</f>
        <v>0</v>
      </c>
      <c r="Q1442" s="200">
        <v>0</v>
      </c>
      <c r="R1442" s="200">
        <f>Q1442*H1442</f>
        <v>0</v>
      </c>
      <c r="S1442" s="200">
        <v>0</v>
      </c>
      <c r="T1442" s="201">
        <f>S1442*H1442</f>
        <v>0</v>
      </c>
      <c r="U1442" s="34"/>
      <c r="V1442" s="34"/>
      <c r="W1442" s="34"/>
      <c r="X1442" s="34"/>
      <c r="Y1442" s="34"/>
      <c r="Z1442" s="34"/>
      <c r="AA1442" s="34"/>
      <c r="AB1442" s="34"/>
      <c r="AC1442" s="34"/>
      <c r="AD1442" s="34"/>
      <c r="AE1442" s="34"/>
      <c r="AR1442" s="202" t="s">
        <v>865</v>
      </c>
      <c r="AT1442" s="202" t="s">
        <v>167</v>
      </c>
      <c r="AU1442" s="202" t="s">
        <v>84</v>
      </c>
      <c r="AY1442" s="17" t="s">
        <v>164</v>
      </c>
      <c r="BE1442" s="203">
        <f>IF(N1442="základní",J1442,0)</f>
        <v>0</v>
      </c>
      <c r="BF1442" s="203">
        <f>IF(N1442="snížená",J1442,0)</f>
        <v>0</v>
      </c>
      <c r="BG1442" s="203">
        <f>IF(N1442="zákl. přenesená",J1442,0)</f>
        <v>0</v>
      </c>
      <c r="BH1442" s="203">
        <f>IF(N1442="sníž. přenesená",J1442,0)</f>
        <v>0</v>
      </c>
      <c r="BI1442" s="203">
        <f>IF(N1442="nulová",J1442,0)</f>
        <v>0</v>
      </c>
      <c r="BJ1442" s="17" t="s">
        <v>84</v>
      </c>
      <c r="BK1442" s="203">
        <f>ROUND(I1442*H1442,2)</f>
        <v>0</v>
      </c>
      <c r="BL1442" s="17" t="s">
        <v>865</v>
      </c>
      <c r="BM1442" s="202" t="s">
        <v>2051</v>
      </c>
    </row>
    <row r="1443" spans="1:65" s="2" customFormat="1" ht="11.25">
      <c r="A1443" s="34"/>
      <c r="B1443" s="35"/>
      <c r="C1443" s="36"/>
      <c r="D1443" s="204" t="s">
        <v>174</v>
      </c>
      <c r="E1443" s="36"/>
      <c r="F1443" s="205" t="s">
        <v>2050</v>
      </c>
      <c r="G1443" s="36"/>
      <c r="H1443" s="36"/>
      <c r="I1443" s="206"/>
      <c r="J1443" s="36"/>
      <c r="K1443" s="36"/>
      <c r="L1443" s="39"/>
      <c r="M1443" s="207"/>
      <c r="N1443" s="208"/>
      <c r="O1443" s="71"/>
      <c r="P1443" s="71"/>
      <c r="Q1443" s="71"/>
      <c r="R1443" s="71"/>
      <c r="S1443" s="71"/>
      <c r="T1443" s="72"/>
      <c r="U1443" s="34"/>
      <c r="V1443" s="34"/>
      <c r="W1443" s="34"/>
      <c r="X1443" s="34"/>
      <c r="Y1443" s="34"/>
      <c r="Z1443" s="34"/>
      <c r="AA1443" s="34"/>
      <c r="AB1443" s="34"/>
      <c r="AC1443" s="34"/>
      <c r="AD1443" s="34"/>
      <c r="AE1443" s="34"/>
      <c r="AT1443" s="17" t="s">
        <v>174</v>
      </c>
      <c r="AU1443" s="17" t="s">
        <v>84</v>
      </c>
    </row>
    <row r="1444" spans="1:65" s="13" customFormat="1" ht="11.25">
      <c r="B1444" s="209"/>
      <c r="C1444" s="210"/>
      <c r="D1444" s="204" t="s">
        <v>176</v>
      </c>
      <c r="E1444" s="211" t="s">
        <v>1</v>
      </c>
      <c r="F1444" s="212" t="s">
        <v>2043</v>
      </c>
      <c r="G1444" s="210"/>
      <c r="H1444" s="213">
        <v>2</v>
      </c>
      <c r="I1444" s="214"/>
      <c r="J1444" s="210"/>
      <c r="K1444" s="210"/>
      <c r="L1444" s="215"/>
      <c r="M1444" s="216"/>
      <c r="N1444" s="217"/>
      <c r="O1444" s="217"/>
      <c r="P1444" s="217"/>
      <c r="Q1444" s="217"/>
      <c r="R1444" s="217"/>
      <c r="S1444" s="217"/>
      <c r="T1444" s="218"/>
      <c r="AT1444" s="219" t="s">
        <v>176</v>
      </c>
      <c r="AU1444" s="219" t="s">
        <v>84</v>
      </c>
      <c r="AV1444" s="13" t="s">
        <v>84</v>
      </c>
      <c r="AW1444" s="13" t="s">
        <v>32</v>
      </c>
      <c r="AX1444" s="13" t="s">
        <v>82</v>
      </c>
      <c r="AY1444" s="219" t="s">
        <v>164</v>
      </c>
    </row>
    <row r="1445" spans="1:65" s="2" customFormat="1" ht="14.45" customHeight="1">
      <c r="A1445" s="34"/>
      <c r="B1445" s="35"/>
      <c r="C1445" s="191" t="s">
        <v>2052</v>
      </c>
      <c r="D1445" s="191" t="s">
        <v>167</v>
      </c>
      <c r="E1445" s="192" t="s">
        <v>2053</v>
      </c>
      <c r="F1445" s="193" t="s">
        <v>2054</v>
      </c>
      <c r="G1445" s="194" t="s">
        <v>1673</v>
      </c>
      <c r="H1445" s="195">
        <v>8</v>
      </c>
      <c r="I1445" s="196"/>
      <c r="J1445" s="197">
        <f>ROUND(I1445*H1445,2)</f>
        <v>0</v>
      </c>
      <c r="K1445" s="193" t="s">
        <v>1</v>
      </c>
      <c r="L1445" s="39"/>
      <c r="M1445" s="198" t="s">
        <v>1</v>
      </c>
      <c r="N1445" s="199" t="s">
        <v>42</v>
      </c>
      <c r="O1445" s="71"/>
      <c r="P1445" s="200">
        <f>O1445*H1445</f>
        <v>0</v>
      </c>
      <c r="Q1445" s="200">
        <v>0</v>
      </c>
      <c r="R1445" s="200">
        <f>Q1445*H1445</f>
        <v>0</v>
      </c>
      <c r="S1445" s="200">
        <v>0</v>
      </c>
      <c r="T1445" s="201">
        <f>S1445*H1445</f>
        <v>0</v>
      </c>
      <c r="U1445" s="34"/>
      <c r="V1445" s="34"/>
      <c r="W1445" s="34"/>
      <c r="X1445" s="34"/>
      <c r="Y1445" s="34"/>
      <c r="Z1445" s="34"/>
      <c r="AA1445" s="34"/>
      <c r="AB1445" s="34"/>
      <c r="AC1445" s="34"/>
      <c r="AD1445" s="34"/>
      <c r="AE1445" s="34"/>
      <c r="AR1445" s="202" t="s">
        <v>865</v>
      </c>
      <c r="AT1445" s="202" t="s">
        <v>167</v>
      </c>
      <c r="AU1445" s="202" t="s">
        <v>84</v>
      </c>
      <c r="AY1445" s="17" t="s">
        <v>164</v>
      </c>
      <c r="BE1445" s="203">
        <f>IF(N1445="základní",J1445,0)</f>
        <v>0</v>
      </c>
      <c r="BF1445" s="203">
        <f>IF(N1445="snížená",J1445,0)</f>
        <v>0</v>
      </c>
      <c r="BG1445" s="203">
        <f>IF(N1445="zákl. přenesená",J1445,0)</f>
        <v>0</v>
      </c>
      <c r="BH1445" s="203">
        <f>IF(N1445="sníž. přenesená",J1445,0)</f>
        <v>0</v>
      </c>
      <c r="BI1445" s="203">
        <f>IF(N1445="nulová",J1445,0)</f>
        <v>0</v>
      </c>
      <c r="BJ1445" s="17" t="s">
        <v>84</v>
      </c>
      <c r="BK1445" s="203">
        <f>ROUND(I1445*H1445,2)</f>
        <v>0</v>
      </c>
      <c r="BL1445" s="17" t="s">
        <v>865</v>
      </c>
      <c r="BM1445" s="202" t="s">
        <v>2055</v>
      </c>
    </row>
    <row r="1446" spans="1:65" s="2" customFormat="1" ht="11.25">
      <c r="A1446" s="34"/>
      <c r="B1446" s="35"/>
      <c r="C1446" s="36"/>
      <c r="D1446" s="204" t="s">
        <v>174</v>
      </c>
      <c r="E1446" s="36"/>
      <c r="F1446" s="205" t="s">
        <v>2054</v>
      </c>
      <c r="G1446" s="36"/>
      <c r="H1446" s="36"/>
      <c r="I1446" s="206"/>
      <c r="J1446" s="36"/>
      <c r="K1446" s="36"/>
      <c r="L1446" s="39"/>
      <c r="M1446" s="207"/>
      <c r="N1446" s="208"/>
      <c r="O1446" s="71"/>
      <c r="P1446" s="71"/>
      <c r="Q1446" s="71"/>
      <c r="R1446" s="71"/>
      <c r="S1446" s="71"/>
      <c r="T1446" s="72"/>
      <c r="U1446" s="34"/>
      <c r="V1446" s="34"/>
      <c r="W1446" s="34"/>
      <c r="X1446" s="34"/>
      <c r="Y1446" s="34"/>
      <c r="Z1446" s="34"/>
      <c r="AA1446" s="34"/>
      <c r="AB1446" s="34"/>
      <c r="AC1446" s="34"/>
      <c r="AD1446" s="34"/>
      <c r="AE1446" s="34"/>
      <c r="AT1446" s="17" t="s">
        <v>174</v>
      </c>
      <c r="AU1446" s="17" t="s">
        <v>84</v>
      </c>
    </row>
    <row r="1447" spans="1:65" s="13" customFormat="1" ht="11.25">
      <c r="B1447" s="209"/>
      <c r="C1447" s="210"/>
      <c r="D1447" s="204" t="s">
        <v>176</v>
      </c>
      <c r="E1447" s="211" t="s">
        <v>1</v>
      </c>
      <c r="F1447" s="212" t="s">
        <v>2029</v>
      </c>
      <c r="G1447" s="210"/>
      <c r="H1447" s="213">
        <v>8</v>
      </c>
      <c r="I1447" s="214"/>
      <c r="J1447" s="210"/>
      <c r="K1447" s="210"/>
      <c r="L1447" s="215"/>
      <c r="M1447" s="216"/>
      <c r="N1447" s="217"/>
      <c r="O1447" s="217"/>
      <c r="P1447" s="217"/>
      <c r="Q1447" s="217"/>
      <c r="R1447" s="217"/>
      <c r="S1447" s="217"/>
      <c r="T1447" s="218"/>
      <c r="AT1447" s="219" t="s">
        <v>176</v>
      </c>
      <c r="AU1447" s="219" t="s">
        <v>84</v>
      </c>
      <c r="AV1447" s="13" t="s">
        <v>84</v>
      </c>
      <c r="AW1447" s="13" t="s">
        <v>32</v>
      </c>
      <c r="AX1447" s="13" t="s">
        <v>82</v>
      </c>
      <c r="AY1447" s="219" t="s">
        <v>164</v>
      </c>
    </row>
    <row r="1448" spans="1:65" s="2" customFormat="1" ht="14.45" customHeight="1">
      <c r="A1448" s="34"/>
      <c r="B1448" s="35"/>
      <c r="C1448" s="191" t="s">
        <v>2056</v>
      </c>
      <c r="D1448" s="191" t="s">
        <v>167</v>
      </c>
      <c r="E1448" s="192" t="s">
        <v>2057</v>
      </c>
      <c r="F1448" s="193" t="s">
        <v>2058</v>
      </c>
      <c r="G1448" s="194" t="s">
        <v>1673</v>
      </c>
      <c r="H1448" s="195">
        <v>2</v>
      </c>
      <c r="I1448" s="196"/>
      <c r="J1448" s="197">
        <f>ROUND(I1448*H1448,2)</f>
        <v>0</v>
      </c>
      <c r="K1448" s="193" t="s">
        <v>1</v>
      </c>
      <c r="L1448" s="39"/>
      <c r="M1448" s="198" t="s">
        <v>1</v>
      </c>
      <c r="N1448" s="199" t="s">
        <v>42</v>
      </c>
      <c r="O1448" s="71"/>
      <c r="P1448" s="200">
        <f>O1448*H1448</f>
        <v>0</v>
      </c>
      <c r="Q1448" s="200">
        <v>0</v>
      </c>
      <c r="R1448" s="200">
        <f>Q1448*H1448</f>
        <v>0</v>
      </c>
      <c r="S1448" s="200">
        <v>0</v>
      </c>
      <c r="T1448" s="201">
        <f>S1448*H1448</f>
        <v>0</v>
      </c>
      <c r="U1448" s="34"/>
      <c r="V1448" s="34"/>
      <c r="W1448" s="34"/>
      <c r="X1448" s="34"/>
      <c r="Y1448" s="34"/>
      <c r="Z1448" s="34"/>
      <c r="AA1448" s="34"/>
      <c r="AB1448" s="34"/>
      <c r="AC1448" s="34"/>
      <c r="AD1448" s="34"/>
      <c r="AE1448" s="34"/>
      <c r="AR1448" s="202" t="s">
        <v>865</v>
      </c>
      <c r="AT1448" s="202" t="s">
        <v>167</v>
      </c>
      <c r="AU1448" s="202" t="s">
        <v>84</v>
      </c>
      <c r="AY1448" s="17" t="s">
        <v>164</v>
      </c>
      <c r="BE1448" s="203">
        <f>IF(N1448="základní",J1448,0)</f>
        <v>0</v>
      </c>
      <c r="BF1448" s="203">
        <f>IF(N1448="snížená",J1448,0)</f>
        <v>0</v>
      </c>
      <c r="BG1448" s="203">
        <f>IF(N1448="zákl. přenesená",J1448,0)</f>
        <v>0</v>
      </c>
      <c r="BH1448" s="203">
        <f>IF(N1448="sníž. přenesená",J1448,0)</f>
        <v>0</v>
      </c>
      <c r="BI1448" s="203">
        <f>IF(N1448="nulová",J1448,0)</f>
        <v>0</v>
      </c>
      <c r="BJ1448" s="17" t="s">
        <v>84</v>
      </c>
      <c r="BK1448" s="203">
        <f>ROUND(I1448*H1448,2)</f>
        <v>0</v>
      </c>
      <c r="BL1448" s="17" t="s">
        <v>865</v>
      </c>
      <c r="BM1448" s="202" t="s">
        <v>2059</v>
      </c>
    </row>
    <row r="1449" spans="1:65" s="2" customFormat="1" ht="11.25">
      <c r="A1449" s="34"/>
      <c r="B1449" s="35"/>
      <c r="C1449" s="36"/>
      <c r="D1449" s="204" t="s">
        <v>174</v>
      </c>
      <c r="E1449" s="36"/>
      <c r="F1449" s="205" t="s">
        <v>2058</v>
      </c>
      <c r="G1449" s="36"/>
      <c r="H1449" s="36"/>
      <c r="I1449" s="206"/>
      <c r="J1449" s="36"/>
      <c r="K1449" s="36"/>
      <c r="L1449" s="39"/>
      <c r="M1449" s="207"/>
      <c r="N1449" s="208"/>
      <c r="O1449" s="71"/>
      <c r="P1449" s="71"/>
      <c r="Q1449" s="71"/>
      <c r="R1449" s="71"/>
      <c r="S1449" s="71"/>
      <c r="T1449" s="72"/>
      <c r="U1449" s="34"/>
      <c r="V1449" s="34"/>
      <c r="W1449" s="34"/>
      <c r="X1449" s="34"/>
      <c r="Y1449" s="34"/>
      <c r="Z1449" s="34"/>
      <c r="AA1449" s="34"/>
      <c r="AB1449" s="34"/>
      <c r="AC1449" s="34"/>
      <c r="AD1449" s="34"/>
      <c r="AE1449" s="34"/>
      <c r="AT1449" s="17" t="s">
        <v>174</v>
      </c>
      <c r="AU1449" s="17" t="s">
        <v>84</v>
      </c>
    </row>
    <row r="1450" spans="1:65" s="13" customFormat="1" ht="11.25">
      <c r="B1450" s="209"/>
      <c r="C1450" s="210"/>
      <c r="D1450" s="204" t="s">
        <v>176</v>
      </c>
      <c r="E1450" s="211" t="s">
        <v>1</v>
      </c>
      <c r="F1450" s="212" t="s">
        <v>2043</v>
      </c>
      <c r="G1450" s="210"/>
      <c r="H1450" s="213">
        <v>2</v>
      </c>
      <c r="I1450" s="214"/>
      <c r="J1450" s="210"/>
      <c r="K1450" s="210"/>
      <c r="L1450" s="215"/>
      <c r="M1450" s="216"/>
      <c r="N1450" s="217"/>
      <c r="O1450" s="217"/>
      <c r="P1450" s="217"/>
      <c r="Q1450" s="217"/>
      <c r="R1450" s="217"/>
      <c r="S1450" s="217"/>
      <c r="T1450" s="218"/>
      <c r="AT1450" s="219" t="s">
        <v>176</v>
      </c>
      <c r="AU1450" s="219" t="s">
        <v>84</v>
      </c>
      <c r="AV1450" s="13" t="s">
        <v>84</v>
      </c>
      <c r="AW1450" s="13" t="s">
        <v>32</v>
      </c>
      <c r="AX1450" s="13" t="s">
        <v>82</v>
      </c>
      <c r="AY1450" s="219" t="s">
        <v>164</v>
      </c>
    </row>
    <row r="1451" spans="1:65" s="2" customFormat="1" ht="14.45" customHeight="1">
      <c r="A1451" s="34"/>
      <c r="B1451" s="35"/>
      <c r="C1451" s="191" t="s">
        <v>2060</v>
      </c>
      <c r="D1451" s="191" t="s">
        <v>167</v>
      </c>
      <c r="E1451" s="192" t="s">
        <v>2061</v>
      </c>
      <c r="F1451" s="193" t="s">
        <v>2062</v>
      </c>
      <c r="G1451" s="194" t="s">
        <v>1673</v>
      </c>
      <c r="H1451" s="195">
        <v>4</v>
      </c>
      <c r="I1451" s="196"/>
      <c r="J1451" s="197">
        <f>ROUND(I1451*H1451,2)</f>
        <v>0</v>
      </c>
      <c r="K1451" s="193" t="s">
        <v>1</v>
      </c>
      <c r="L1451" s="39"/>
      <c r="M1451" s="198" t="s">
        <v>1</v>
      </c>
      <c r="N1451" s="199" t="s">
        <v>42</v>
      </c>
      <c r="O1451" s="71"/>
      <c r="P1451" s="200">
        <f>O1451*H1451</f>
        <v>0</v>
      </c>
      <c r="Q1451" s="200">
        <v>0</v>
      </c>
      <c r="R1451" s="200">
        <f>Q1451*H1451</f>
        <v>0</v>
      </c>
      <c r="S1451" s="200">
        <v>0</v>
      </c>
      <c r="T1451" s="201">
        <f>S1451*H1451</f>
        <v>0</v>
      </c>
      <c r="U1451" s="34"/>
      <c r="V1451" s="34"/>
      <c r="W1451" s="34"/>
      <c r="X1451" s="34"/>
      <c r="Y1451" s="34"/>
      <c r="Z1451" s="34"/>
      <c r="AA1451" s="34"/>
      <c r="AB1451" s="34"/>
      <c r="AC1451" s="34"/>
      <c r="AD1451" s="34"/>
      <c r="AE1451" s="34"/>
      <c r="AR1451" s="202" t="s">
        <v>865</v>
      </c>
      <c r="AT1451" s="202" t="s">
        <v>167</v>
      </c>
      <c r="AU1451" s="202" t="s">
        <v>84</v>
      </c>
      <c r="AY1451" s="17" t="s">
        <v>164</v>
      </c>
      <c r="BE1451" s="203">
        <f>IF(N1451="základní",J1451,0)</f>
        <v>0</v>
      </c>
      <c r="BF1451" s="203">
        <f>IF(N1451="snížená",J1451,0)</f>
        <v>0</v>
      </c>
      <c r="BG1451" s="203">
        <f>IF(N1451="zákl. přenesená",J1451,0)</f>
        <v>0</v>
      </c>
      <c r="BH1451" s="203">
        <f>IF(N1451="sníž. přenesená",J1451,0)</f>
        <v>0</v>
      </c>
      <c r="BI1451" s="203">
        <f>IF(N1451="nulová",J1451,0)</f>
        <v>0</v>
      </c>
      <c r="BJ1451" s="17" t="s">
        <v>84</v>
      </c>
      <c r="BK1451" s="203">
        <f>ROUND(I1451*H1451,2)</f>
        <v>0</v>
      </c>
      <c r="BL1451" s="17" t="s">
        <v>865</v>
      </c>
      <c r="BM1451" s="202" t="s">
        <v>2063</v>
      </c>
    </row>
    <row r="1452" spans="1:65" s="2" customFormat="1" ht="11.25">
      <c r="A1452" s="34"/>
      <c r="B1452" s="35"/>
      <c r="C1452" s="36"/>
      <c r="D1452" s="204" t="s">
        <v>174</v>
      </c>
      <c r="E1452" s="36"/>
      <c r="F1452" s="205" t="s">
        <v>2062</v>
      </c>
      <c r="G1452" s="36"/>
      <c r="H1452" s="36"/>
      <c r="I1452" s="206"/>
      <c r="J1452" s="36"/>
      <c r="K1452" s="36"/>
      <c r="L1452" s="39"/>
      <c r="M1452" s="207"/>
      <c r="N1452" s="208"/>
      <c r="O1452" s="71"/>
      <c r="P1452" s="71"/>
      <c r="Q1452" s="71"/>
      <c r="R1452" s="71"/>
      <c r="S1452" s="71"/>
      <c r="T1452" s="72"/>
      <c r="U1452" s="34"/>
      <c r="V1452" s="34"/>
      <c r="W1452" s="34"/>
      <c r="X1452" s="34"/>
      <c r="Y1452" s="34"/>
      <c r="Z1452" s="34"/>
      <c r="AA1452" s="34"/>
      <c r="AB1452" s="34"/>
      <c r="AC1452" s="34"/>
      <c r="AD1452" s="34"/>
      <c r="AE1452" s="34"/>
      <c r="AT1452" s="17" t="s">
        <v>174</v>
      </c>
      <c r="AU1452" s="17" t="s">
        <v>84</v>
      </c>
    </row>
    <row r="1453" spans="1:65" s="13" customFormat="1" ht="11.25">
      <c r="B1453" s="209"/>
      <c r="C1453" s="210"/>
      <c r="D1453" s="204" t="s">
        <v>176</v>
      </c>
      <c r="E1453" s="211" t="s">
        <v>1</v>
      </c>
      <c r="F1453" s="212" t="s">
        <v>2024</v>
      </c>
      <c r="G1453" s="210"/>
      <c r="H1453" s="213">
        <v>4</v>
      </c>
      <c r="I1453" s="214"/>
      <c r="J1453" s="210"/>
      <c r="K1453" s="210"/>
      <c r="L1453" s="215"/>
      <c r="M1453" s="216"/>
      <c r="N1453" s="217"/>
      <c r="O1453" s="217"/>
      <c r="P1453" s="217"/>
      <c r="Q1453" s="217"/>
      <c r="R1453" s="217"/>
      <c r="S1453" s="217"/>
      <c r="T1453" s="218"/>
      <c r="AT1453" s="219" t="s">
        <v>176</v>
      </c>
      <c r="AU1453" s="219" t="s">
        <v>84</v>
      </c>
      <c r="AV1453" s="13" t="s">
        <v>84</v>
      </c>
      <c r="AW1453" s="13" t="s">
        <v>32</v>
      </c>
      <c r="AX1453" s="13" t="s">
        <v>82</v>
      </c>
      <c r="AY1453" s="219" t="s">
        <v>164</v>
      </c>
    </row>
    <row r="1454" spans="1:65" s="2" customFormat="1" ht="14.45" customHeight="1">
      <c r="A1454" s="34"/>
      <c r="B1454" s="35"/>
      <c r="C1454" s="191" t="s">
        <v>2064</v>
      </c>
      <c r="D1454" s="191" t="s">
        <v>167</v>
      </c>
      <c r="E1454" s="192" t="s">
        <v>2065</v>
      </c>
      <c r="F1454" s="193" t="s">
        <v>2066</v>
      </c>
      <c r="G1454" s="194" t="s">
        <v>1673</v>
      </c>
      <c r="H1454" s="195">
        <v>4</v>
      </c>
      <c r="I1454" s="196"/>
      <c r="J1454" s="197">
        <f>ROUND(I1454*H1454,2)</f>
        <v>0</v>
      </c>
      <c r="K1454" s="193" t="s">
        <v>1</v>
      </c>
      <c r="L1454" s="39"/>
      <c r="M1454" s="198" t="s">
        <v>1</v>
      </c>
      <c r="N1454" s="199" t="s">
        <v>42</v>
      </c>
      <c r="O1454" s="71"/>
      <c r="P1454" s="200">
        <f>O1454*H1454</f>
        <v>0</v>
      </c>
      <c r="Q1454" s="200">
        <v>0</v>
      </c>
      <c r="R1454" s="200">
        <f>Q1454*H1454</f>
        <v>0</v>
      </c>
      <c r="S1454" s="200">
        <v>0</v>
      </c>
      <c r="T1454" s="201">
        <f>S1454*H1454</f>
        <v>0</v>
      </c>
      <c r="U1454" s="34"/>
      <c r="V1454" s="34"/>
      <c r="W1454" s="34"/>
      <c r="X1454" s="34"/>
      <c r="Y1454" s="34"/>
      <c r="Z1454" s="34"/>
      <c r="AA1454" s="34"/>
      <c r="AB1454" s="34"/>
      <c r="AC1454" s="34"/>
      <c r="AD1454" s="34"/>
      <c r="AE1454" s="34"/>
      <c r="AR1454" s="202" t="s">
        <v>865</v>
      </c>
      <c r="AT1454" s="202" t="s">
        <v>167</v>
      </c>
      <c r="AU1454" s="202" t="s">
        <v>84</v>
      </c>
      <c r="AY1454" s="17" t="s">
        <v>164</v>
      </c>
      <c r="BE1454" s="203">
        <f>IF(N1454="základní",J1454,0)</f>
        <v>0</v>
      </c>
      <c r="BF1454" s="203">
        <f>IF(N1454="snížená",J1454,0)</f>
        <v>0</v>
      </c>
      <c r="BG1454" s="203">
        <f>IF(N1454="zákl. přenesená",J1454,0)</f>
        <v>0</v>
      </c>
      <c r="BH1454" s="203">
        <f>IF(N1454="sníž. přenesená",J1454,0)</f>
        <v>0</v>
      </c>
      <c r="BI1454" s="203">
        <f>IF(N1454="nulová",J1454,0)</f>
        <v>0</v>
      </c>
      <c r="BJ1454" s="17" t="s">
        <v>84</v>
      </c>
      <c r="BK1454" s="203">
        <f>ROUND(I1454*H1454,2)</f>
        <v>0</v>
      </c>
      <c r="BL1454" s="17" t="s">
        <v>865</v>
      </c>
      <c r="BM1454" s="202" t="s">
        <v>2067</v>
      </c>
    </row>
    <row r="1455" spans="1:65" s="2" customFormat="1" ht="11.25">
      <c r="A1455" s="34"/>
      <c r="B1455" s="35"/>
      <c r="C1455" s="36"/>
      <c r="D1455" s="204" t="s">
        <v>174</v>
      </c>
      <c r="E1455" s="36"/>
      <c r="F1455" s="205" t="s">
        <v>2066</v>
      </c>
      <c r="G1455" s="36"/>
      <c r="H1455" s="36"/>
      <c r="I1455" s="206"/>
      <c r="J1455" s="36"/>
      <c r="K1455" s="36"/>
      <c r="L1455" s="39"/>
      <c r="M1455" s="207"/>
      <c r="N1455" s="208"/>
      <c r="O1455" s="71"/>
      <c r="P1455" s="71"/>
      <c r="Q1455" s="71"/>
      <c r="R1455" s="71"/>
      <c r="S1455" s="71"/>
      <c r="T1455" s="72"/>
      <c r="U1455" s="34"/>
      <c r="V1455" s="34"/>
      <c r="W1455" s="34"/>
      <c r="X1455" s="34"/>
      <c r="Y1455" s="34"/>
      <c r="Z1455" s="34"/>
      <c r="AA1455" s="34"/>
      <c r="AB1455" s="34"/>
      <c r="AC1455" s="34"/>
      <c r="AD1455" s="34"/>
      <c r="AE1455" s="34"/>
      <c r="AT1455" s="17" t="s">
        <v>174</v>
      </c>
      <c r="AU1455" s="17" t="s">
        <v>84</v>
      </c>
    </row>
    <row r="1456" spans="1:65" s="13" customFormat="1" ht="11.25">
      <c r="B1456" s="209"/>
      <c r="C1456" s="210"/>
      <c r="D1456" s="204" t="s">
        <v>176</v>
      </c>
      <c r="E1456" s="211" t="s">
        <v>1</v>
      </c>
      <c r="F1456" s="212" t="s">
        <v>2024</v>
      </c>
      <c r="G1456" s="210"/>
      <c r="H1456" s="213">
        <v>4</v>
      </c>
      <c r="I1456" s="214"/>
      <c r="J1456" s="210"/>
      <c r="K1456" s="210"/>
      <c r="L1456" s="215"/>
      <c r="M1456" s="216"/>
      <c r="N1456" s="217"/>
      <c r="O1456" s="217"/>
      <c r="P1456" s="217"/>
      <c r="Q1456" s="217"/>
      <c r="R1456" s="217"/>
      <c r="S1456" s="217"/>
      <c r="T1456" s="218"/>
      <c r="AT1456" s="219" t="s">
        <v>176</v>
      </c>
      <c r="AU1456" s="219" t="s">
        <v>84</v>
      </c>
      <c r="AV1456" s="13" t="s">
        <v>84</v>
      </c>
      <c r="AW1456" s="13" t="s">
        <v>32</v>
      </c>
      <c r="AX1456" s="13" t="s">
        <v>82</v>
      </c>
      <c r="AY1456" s="219" t="s">
        <v>164</v>
      </c>
    </row>
    <row r="1457" spans="1:65" s="2" customFormat="1" ht="14.45" customHeight="1">
      <c r="A1457" s="34"/>
      <c r="B1457" s="35"/>
      <c r="C1457" s="191" t="s">
        <v>2068</v>
      </c>
      <c r="D1457" s="191" t="s">
        <v>167</v>
      </c>
      <c r="E1457" s="192" t="s">
        <v>2069</v>
      </c>
      <c r="F1457" s="193" t="s">
        <v>2070</v>
      </c>
      <c r="G1457" s="194" t="s">
        <v>1673</v>
      </c>
      <c r="H1457" s="195">
        <v>4</v>
      </c>
      <c r="I1457" s="196"/>
      <c r="J1457" s="197">
        <f>ROUND(I1457*H1457,2)</f>
        <v>0</v>
      </c>
      <c r="K1457" s="193" t="s">
        <v>1</v>
      </c>
      <c r="L1457" s="39"/>
      <c r="M1457" s="198" t="s">
        <v>1</v>
      </c>
      <c r="N1457" s="199" t="s">
        <v>42</v>
      </c>
      <c r="O1457" s="71"/>
      <c r="P1457" s="200">
        <f>O1457*H1457</f>
        <v>0</v>
      </c>
      <c r="Q1457" s="200">
        <v>0</v>
      </c>
      <c r="R1457" s="200">
        <f>Q1457*H1457</f>
        <v>0</v>
      </c>
      <c r="S1457" s="200">
        <v>0</v>
      </c>
      <c r="T1457" s="201">
        <f>S1457*H1457</f>
        <v>0</v>
      </c>
      <c r="U1457" s="34"/>
      <c r="V1457" s="34"/>
      <c r="W1457" s="34"/>
      <c r="X1457" s="34"/>
      <c r="Y1457" s="34"/>
      <c r="Z1457" s="34"/>
      <c r="AA1457" s="34"/>
      <c r="AB1457" s="34"/>
      <c r="AC1457" s="34"/>
      <c r="AD1457" s="34"/>
      <c r="AE1457" s="34"/>
      <c r="AR1457" s="202" t="s">
        <v>865</v>
      </c>
      <c r="AT1457" s="202" t="s">
        <v>167</v>
      </c>
      <c r="AU1457" s="202" t="s">
        <v>84</v>
      </c>
      <c r="AY1457" s="17" t="s">
        <v>164</v>
      </c>
      <c r="BE1457" s="203">
        <f>IF(N1457="základní",J1457,0)</f>
        <v>0</v>
      </c>
      <c r="BF1457" s="203">
        <f>IF(N1457="snížená",J1457,0)</f>
        <v>0</v>
      </c>
      <c r="BG1457" s="203">
        <f>IF(N1457="zákl. přenesená",J1457,0)</f>
        <v>0</v>
      </c>
      <c r="BH1457" s="203">
        <f>IF(N1457="sníž. přenesená",J1457,0)</f>
        <v>0</v>
      </c>
      <c r="BI1457" s="203">
        <f>IF(N1457="nulová",J1457,0)</f>
        <v>0</v>
      </c>
      <c r="BJ1457" s="17" t="s">
        <v>84</v>
      </c>
      <c r="BK1457" s="203">
        <f>ROUND(I1457*H1457,2)</f>
        <v>0</v>
      </c>
      <c r="BL1457" s="17" t="s">
        <v>865</v>
      </c>
      <c r="BM1457" s="202" t="s">
        <v>2071</v>
      </c>
    </row>
    <row r="1458" spans="1:65" s="2" customFormat="1" ht="11.25">
      <c r="A1458" s="34"/>
      <c r="B1458" s="35"/>
      <c r="C1458" s="36"/>
      <c r="D1458" s="204" t="s">
        <v>174</v>
      </c>
      <c r="E1458" s="36"/>
      <c r="F1458" s="205" t="s">
        <v>2070</v>
      </c>
      <c r="G1458" s="36"/>
      <c r="H1458" s="36"/>
      <c r="I1458" s="206"/>
      <c r="J1458" s="36"/>
      <c r="K1458" s="36"/>
      <c r="L1458" s="39"/>
      <c r="M1458" s="207"/>
      <c r="N1458" s="208"/>
      <c r="O1458" s="71"/>
      <c r="P1458" s="71"/>
      <c r="Q1458" s="71"/>
      <c r="R1458" s="71"/>
      <c r="S1458" s="71"/>
      <c r="T1458" s="72"/>
      <c r="U1458" s="34"/>
      <c r="V1458" s="34"/>
      <c r="W1458" s="34"/>
      <c r="X1458" s="34"/>
      <c r="Y1458" s="34"/>
      <c r="Z1458" s="34"/>
      <c r="AA1458" s="34"/>
      <c r="AB1458" s="34"/>
      <c r="AC1458" s="34"/>
      <c r="AD1458" s="34"/>
      <c r="AE1458" s="34"/>
      <c r="AT1458" s="17" t="s">
        <v>174</v>
      </c>
      <c r="AU1458" s="17" t="s">
        <v>84</v>
      </c>
    </row>
    <row r="1459" spans="1:65" s="13" customFormat="1" ht="11.25">
      <c r="B1459" s="209"/>
      <c r="C1459" s="210"/>
      <c r="D1459" s="204" t="s">
        <v>176</v>
      </c>
      <c r="E1459" s="211" t="s">
        <v>1</v>
      </c>
      <c r="F1459" s="212" t="s">
        <v>2024</v>
      </c>
      <c r="G1459" s="210"/>
      <c r="H1459" s="213">
        <v>4</v>
      </c>
      <c r="I1459" s="214"/>
      <c r="J1459" s="210"/>
      <c r="K1459" s="210"/>
      <c r="L1459" s="215"/>
      <c r="M1459" s="216"/>
      <c r="N1459" s="217"/>
      <c r="O1459" s="217"/>
      <c r="P1459" s="217"/>
      <c r="Q1459" s="217"/>
      <c r="R1459" s="217"/>
      <c r="S1459" s="217"/>
      <c r="T1459" s="218"/>
      <c r="AT1459" s="219" t="s">
        <v>176</v>
      </c>
      <c r="AU1459" s="219" t="s">
        <v>84</v>
      </c>
      <c r="AV1459" s="13" t="s">
        <v>84</v>
      </c>
      <c r="AW1459" s="13" t="s">
        <v>32</v>
      </c>
      <c r="AX1459" s="13" t="s">
        <v>82</v>
      </c>
      <c r="AY1459" s="219" t="s">
        <v>164</v>
      </c>
    </row>
    <row r="1460" spans="1:65" s="2" customFormat="1" ht="14.45" customHeight="1">
      <c r="A1460" s="34"/>
      <c r="B1460" s="35"/>
      <c r="C1460" s="191" t="s">
        <v>2072</v>
      </c>
      <c r="D1460" s="191" t="s">
        <v>167</v>
      </c>
      <c r="E1460" s="192" t="s">
        <v>2073</v>
      </c>
      <c r="F1460" s="193" t="s">
        <v>2074</v>
      </c>
      <c r="G1460" s="194" t="s">
        <v>1673</v>
      </c>
      <c r="H1460" s="195">
        <v>4</v>
      </c>
      <c r="I1460" s="196"/>
      <c r="J1460" s="197">
        <f>ROUND(I1460*H1460,2)</f>
        <v>0</v>
      </c>
      <c r="K1460" s="193" t="s">
        <v>1</v>
      </c>
      <c r="L1460" s="39"/>
      <c r="M1460" s="198" t="s">
        <v>1</v>
      </c>
      <c r="N1460" s="199" t="s">
        <v>42</v>
      </c>
      <c r="O1460" s="71"/>
      <c r="P1460" s="200">
        <f>O1460*H1460</f>
        <v>0</v>
      </c>
      <c r="Q1460" s="200">
        <v>0</v>
      </c>
      <c r="R1460" s="200">
        <f>Q1460*H1460</f>
        <v>0</v>
      </c>
      <c r="S1460" s="200">
        <v>0</v>
      </c>
      <c r="T1460" s="201">
        <f>S1460*H1460</f>
        <v>0</v>
      </c>
      <c r="U1460" s="34"/>
      <c r="V1460" s="34"/>
      <c r="W1460" s="34"/>
      <c r="X1460" s="34"/>
      <c r="Y1460" s="34"/>
      <c r="Z1460" s="34"/>
      <c r="AA1460" s="34"/>
      <c r="AB1460" s="34"/>
      <c r="AC1460" s="34"/>
      <c r="AD1460" s="34"/>
      <c r="AE1460" s="34"/>
      <c r="AR1460" s="202" t="s">
        <v>865</v>
      </c>
      <c r="AT1460" s="202" t="s">
        <v>167</v>
      </c>
      <c r="AU1460" s="202" t="s">
        <v>84</v>
      </c>
      <c r="AY1460" s="17" t="s">
        <v>164</v>
      </c>
      <c r="BE1460" s="203">
        <f>IF(N1460="základní",J1460,0)</f>
        <v>0</v>
      </c>
      <c r="BF1460" s="203">
        <f>IF(N1460="snížená",J1460,0)</f>
        <v>0</v>
      </c>
      <c r="BG1460" s="203">
        <f>IF(N1460="zákl. přenesená",J1460,0)</f>
        <v>0</v>
      </c>
      <c r="BH1460" s="203">
        <f>IF(N1460="sníž. přenesená",J1460,0)</f>
        <v>0</v>
      </c>
      <c r="BI1460" s="203">
        <f>IF(N1460="nulová",J1460,0)</f>
        <v>0</v>
      </c>
      <c r="BJ1460" s="17" t="s">
        <v>84</v>
      </c>
      <c r="BK1460" s="203">
        <f>ROUND(I1460*H1460,2)</f>
        <v>0</v>
      </c>
      <c r="BL1460" s="17" t="s">
        <v>865</v>
      </c>
      <c r="BM1460" s="202" t="s">
        <v>2075</v>
      </c>
    </row>
    <row r="1461" spans="1:65" s="2" customFormat="1" ht="11.25">
      <c r="A1461" s="34"/>
      <c r="B1461" s="35"/>
      <c r="C1461" s="36"/>
      <c r="D1461" s="204" t="s">
        <v>174</v>
      </c>
      <c r="E1461" s="36"/>
      <c r="F1461" s="205" t="s">
        <v>2074</v>
      </c>
      <c r="G1461" s="36"/>
      <c r="H1461" s="36"/>
      <c r="I1461" s="206"/>
      <c r="J1461" s="36"/>
      <c r="K1461" s="36"/>
      <c r="L1461" s="39"/>
      <c r="M1461" s="207"/>
      <c r="N1461" s="208"/>
      <c r="O1461" s="71"/>
      <c r="P1461" s="71"/>
      <c r="Q1461" s="71"/>
      <c r="R1461" s="71"/>
      <c r="S1461" s="71"/>
      <c r="T1461" s="72"/>
      <c r="U1461" s="34"/>
      <c r="V1461" s="34"/>
      <c r="W1461" s="34"/>
      <c r="X1461" s="34"/>
      <c r="Y1461" s="34"/>
      <c r="Z1461" s="34"/>
      <c r="AA1461" s="34"/>
      <c r="AB1461" s="34"/>
      <c r="AC1461" s="34"/>
      <c r="AD1461" s="34"/>
      <c r="AE1461" s="34"/>
      <c r="AT1461" s="17" t="s">
        <v>174</v>
      </c>
      <c r="AU1461" s="17" t="s">
        <v>84</v>
      </c>
    </row>
    <row r="1462" spans="1:65" s="13" customFormat="1" ht="11.25">
      <c r="B1462" s="209"/>
      <c r="C1462" s="210"/>
      <c r="D1462" s="204" t="s">
        <v>176</v>
      </c>
      <c r="E1462" s="211" t="s">
        <v>1</v>
      </c>
      <c r="F1462" s="212" t="s">
        <v>2024</v>
      </c>
      <c r="G1462" s="210"/>
      <c r="H1462" s="213">
        <v>4</v>
      </c>
      <c r="I1462" s="214"/>
      <c r="J1462" s="210"/>
      <c r="K1462" s="210"/>
      <c r="L1462" s="215"/>
      <c r="M1462" s="216"/>
      <c r="N1462" s="217"/>
      <c r="O1462" s="217"/>
      <c r="P1462" s="217"/>
      <c r="Q1462" s="217"/>
      <c r="R1462" s="217"/>
      <c r="S1462" s="217"/>
      <c r="T1462" s="218"/>
      <c r="AT1462" s="219" t="s">
        <v>176</v>
      </c>
      <c r="AU1462" s="219" t="s">
        <v>84</v>
      </c>
      <c r="AV1462" s="13" t="s">
        <v>84</v>
      </c>
      <c r="AW1462" s="13" t="s">
        <v>32</v>
      </c>
      <c r="AX1462" s="13" t="s">
        <v>82</v>
      </c>
      <c r="AY1462" s="219" t="s">
        <v>164</v>
      </c>
    </row>
    <row r="1463" spans="1:65" s="2" customFormat="1" ht="14.45" customHeight="1">
      <c r="A1463" s="34"/>
      <c r="B1463" s="35"/>
      <c r="C1463" s="191" t="s">
        <v>2076</v>
      </c>
      <c r="D1463" s="191" t="s">
        <v>167</v>
      </c>
      <c r="E1463" s="192" t="s">
        <v>2077</v>
      </c>
      <c r="F1463" s="193" t="s">
        <v>2078</v>
      </c>
      <c r="G1463" s="194" t="s">
        <v>1673</v>
      </c>
      <c r="H1463" s="195">
        <v>2</v>
      </c>
      <c r="I1463" s="196"/>
      <c r="J1463" s="197">
        <f>ROUND(I1463*H1463,2)</f>
        <v>0</v>
      </c>
      <c r="K1463" s="193" t="s">
        <v>1</v>
      </c>
      <c r="L1463" s="39"/>
      <c r="M1463" s="198" t="s">
        <v>1</v>
      </c>
      <c r="N1463" s="199" t="s">
        <v>42</v>
      </c>
      <c r="O1463" s="71"/>
      <c r="P1463" s="200">
        <f>O1463*H1463</f>
        <v>0</v>
      </c>
      <c r="Q1463" s="200">
        <v>0</v>
      </c>
      <c r="R1463" s="200">
        <f>Q1463*H1463</f>
        <v>0</v>
      </c>
      <c r="S1463" s="200">
        <v>0</v>
      </c>
      <c r="T1463" s="201">
        <f>S1463*H1463</f>
        <v>0</v>
      </c>
      <c r="U1463" s="34"/>
      <c r="V1463" s="34"/>
      <c r="W1463" s="34"/>
      <c r="X1463" s="34"/>
      <c r="Y1463" s="34"/>
      <c r="Z1463" s="34"/>
      <c r="AA1463" s="34"/>
      <c r="AB1463" s="34"/>
      <c r="AC1463" s="34"/>
      <c r="AD1463" s="34"/>
      <c r="AE1463" s="34"/>
      <c r="AR1463" s="202" t="s">
        <v>865</v>
      </c>
      <c r="AT1463" s="202" t="s">
        <v>167</v>
      </c>
      <c r="AU1463" s="202" t="s">
        <v>84</v>
      </c>
      <c r="AY1463" s="17" t="s">
        <v>164</v>
      </c>
      <c r="BE1463" s="203">
        <f>IF(N1463="základní",J1463,0)</f>
        <v>0</v>
      </c>
      <c r="BF1463" s="203">
        <f>IF(N1463="snížená",J1463,0)</f>
        <v>0</v>
      </c>
      <c r="BG1463" s="203">
        <f>IF(N1463="zákl. přenesená",J1463,0)</f>
        <v>0</v>
      </c>
      <c r="BH1463" s="203">
        <f>IF(N1463="sníž. přenesená",J1463,0)</f>
        <v>0</v>
      </c>
      <c r="BI1463" s="203">
        <f>IF(N1463="nulová",J1463,0)</f>
        <v>0</v>
      </c>
      <c r="BJ1463" s="17" t="s">
        <v>84</v>
      </c>
      <c r="BK1463" s="203">
        <f>ROUND(I1463*H1463,2)</f>
        <v>0</v>
      </c>
      <c r="BL1463" s="17" t="s">
        <v>865</v>
      </c>
      <c r="BM1463" s="202" t="s">
        <v>2079</v>
      </c>
    </row>
    <row r="1464" spans="1:65" s="2" customFormat="1" ht="11.25">
      <c r="A1464" s="34"/>
      <c r="B1464" s="35"/>
      <c r="C1464" s="36"/>
      <c r="D1464" s="204" t="s">
        <v>174</v>
      </c>
      <c r="E1464" s="36"/>
      <c r="F1464" s="205" t="s">
        <v>2078</v>
      </c>
      <c r="G1464" s="36"/>
      <c r="H1464" s="36"/>
      <c r="I1464" s="206"/>
      <c r="J1464" s="36"/>
      <c r="K1464" s="36"/>
      <c r="L1464" s="39"/>
      <c r="M1464" s="207"/>
      <c r="N1464" s="208"/>
      <c r="O1464" s="71"/>
      <c r="P1464" s="71"/>
      <c r="Q1464" s="71"/>
      <c r="R1464" s="71"/>
      <c r="S1464" s="71"/>
      <c r="T1464" s="72"/>
      <c r="U1464" s="34"/>
      <c r="V1464" s="34"/>
      <c r="W1464" s="34"/>
      <c r="X1464" s="34"/>
      <c r="Y1464" s="34"/>
      <c r="Z1464" s="34"/>
      <c r="AA1464" s="34"/>
      <c r="AB1464" s="34"/>
      <c r="AC1464" s="34"/>
      <c r="AD1464" s="34"/>
      <c r="AE1464" s="34"/>
      <c r="AT1464" s="17" t="s">
        <v>174</v>
      </c>
      <c r="AU1464" s="17" t="s">
        <v>84</v>
      </c>
    </row>
    <row r="1465" spans="1:65" s="13" customFormat="1" ht="11.25">
      <c r="B1465" s="209"/>
      <c r="C1465" s="210"/>
      <c r="D1465" s="204" t="s">
        <v>176</v>
      </c>
      <c r="E1465" s="211" t="s">
        <v>1</v>
      </c>
      <c r="F1465" s="212" t="s">
        <v>1686</v>
      </c>
      <c r="G1465" s="210"/>
      <c r="H1465" s="213">
        <v>1</v>
      </c>
      <c r="I1465" s="214"/>
      <c r="J1465" s="210"/>
      <c r="K1465" s="210"/>
      <c r="L1465" s="215"/>
      <c r="M1465" s="216"/>
      <c r="N1465" s="217"/>
      <c r="O1465" s="217"/>
      <c r="P1465" s="217"/>
      <c r="Q1465" s="217"/>
      <c r="R1465" s="217"/>
      <c r="S1465" s="217"/>
      <c r="T1465" s="218"/>
      <c r="AT1465" s="219" t="s">
        <v>176</v>
      </c>
      <c r="AU1465" s="219" t="s">
        <v>84</v>
      </c>
      <c r="AV1465" s="13" t="s">
        <v>84</v>
      </c>
      <c r="AW1465" s="13" t="s">
        <v>32</v>
      </c>
      <c r="AX1465" s="13" t="s">
        <v>76</v>
      </c>
      <c r="AY1465" s="219" t="s">
        <v>164</v>
      </c>
    </row>
    <row r="1466" spans="1:65" s="13" customFormat="1" ht="11.25">
      <c r="B1466" s="209"/>
      <c r="C1466" s="210"/>
      <c r="D1466" s="204" t="s">
        <v>176</v>
      </c>
      <c r="E1466" s="211" t="s">
        <v>1</v>
      </c>
      <c r="F1466" s="212" t="s">
        <v>1675</v>
      </c>
      <c r="G1466" s="210"/>
      <c r="H1466" s="213">
        <v>1</v>
      </c>
      <c r="I1466" s="214"/>
      <c r="J1466" s="210"/>
      <c r="K1466" s="210"/>
      <c r="L1466" s="215"/>
      <c r="M1466" s="216"/>
      <c r="N1466" s="217"/>
      <c r="O1466" s="217"/>
      <c r="P1466" s="217"/>
      <c r="Q1466" s="217"/>
      <c r="R1466" s="217"/>
      <c r="S1466" s="217"/>
      <c r="T1466" s="218"/>
      <c r="AT1466" s="219" t="s">
        <v>176</v>
      </c>
      <c r="AU1466" s="219" t="s">
        <v>84</v>
      </c>
      <c r="AV1466" s="13" t="s">
        <v>84</v>
      </c>
      <c r="AW1466" s="13" t="s">
        <v>32</v>
      </c>
      <c r="AX1466" s="13" t="s">
        <v>76</v>
      </c>
      <c r="AY1466" s="219" t="s">
        <v>164</v>
      </c>
    </row>
    <row r="1467" spans="1:65" s="14" customFormat="1" ht="11.25">
      <c r="B1467" s="220"/>
      <c r="C1467" s="221"/>
      <c r="D1467" s="204" t="s">
        <v>176</v>
      </c>
      <c r="E1467" s="222" t="s">
        <v>1</v>
      </c>
      <c r="F1467" s="223" t="s">
        <v>185</v>
      </c>
      <c r="G1467" s="221"/>
      <c r="H1467" s="224">
        <v>2</v>
      </c>
      <c r="I1467" s="225"/>
      <c r="J1467" s="221"/>
      <c r="K1467" s="221"/>
      <c r="L1467" s="226"/>
      <c r="M1467" s="227"/>
      <c r="N1467" s="228"/>
      <c r="O1467" s="228"/>
      <c r="P1467" s="228"/>
      <c r="Q1467" s="228"/>
      <c r="R1467" s="228"/>
      <c r="S1467" s="228"/>
      <c r="T1467" s="229"/>
      <c r="AT1467" s="230" t="s">
        <v>176</v>
      </c>
      <c r="AU1467" s="230" t="s">
        <v>84</v>
      </c>
      <c r="AV1467" s="14" t="s">
        <v>172</v>
      </c>
      <c r="AW1467" s="14" t="s">
        <v>32</v>
      </c>
      <c r="AX1467" s="14" t="s">
        <v>82</v>
      </c>
      <c r="AY1467" s="230" t="s">
        <v>164</v>
      </c>
    </row>
    <row r="1468" spans="1:65" s="2" customFormat="1" ht="14.45" customHeight="1">
      <c r="A1468" s="34"/>
      <c r="B1468" s="35"/>
      <c r="C1468" s="191" t="s">
        <v>2080</v>
      </c>
      <c r="D1468" s="191" t="s">
        <v>167</v>
      </c>
      <c r="E1468" s="192" t="s">
        <v>2081</v>
      </c>
      <c r="F1468" s="193" t="s">
        <v>2082</v>
      </c>
      <c r="G1468" s="194" t="s">
        <v>1673</v>
      </c>
      <c r="H1468" s="195">
        <v>2</v>
      </c>
      <c r="I1468" s="196"/>
      <c r="J1468" s="197">
        <f>ROUND(I1468*H1468,2)</f>
        <v>0</v>
      </c>
      <c r="K1468" s="193" t="s">
        <v>1</v>
      </c>
      <c r="L1468" s="39"/>
      <c r="M1468" s="198" t="s">
        <v>1</v>
      </c>
      <c r="N1468" s="199" t="s">
        <v>42</v>
      </c>
      <c r="O1468" s="71"/>
      <c r="P1468" s="200">
        <f>O1468*H1468</f>
        <v>0</v>
      </c>
      <c r="Q1468" s="200">
        <v>0</v>
      </c>
      <c r="R1468" s="200">
        <f>Q1468*H1468</f>
        <v>0</v>
      </c>
      <c r="S1468" s="200">
        <v>0</v>
      </c>
      <c r="T1468" s="201">
        <f>S1468*H1468</f>
        <v>0</v>
      </c>
      <c r="U1468" s="34"/>
      <c r="V1468" s="34"/>
      <c r="W1468" s="34"/>
      <c r="X1468" s="34"/>
      <c r="Y1468" s="34"/>
      <c r="Z1468" s="34"/>
      <c r="AA1468" s="34"/>
      <c r="AB1468" s="34"/>
      <c r="AC1468" s="34"/>
      <c r="AD1468" s="34"/>
      <c r="AE1468" s="34"/>
      <c r="AR1468" s="202" t="s">
        <v>865</v>
      </c>
      <c r="AT1468" s="202" t="s">
        <v>167</v>
      </c>
      <c r="AU1468" s="202" t="s">
        <v>84</v>
      </c>
      <c r="AY1468" s="17" t="s">
        <v>164</v>
      </c>
      <c r="BE1468" s="203">
        <f>IF(N1468="základní",J1468,0)</f>
        <v>0</v>
      </c>
      <c r="BF1468" s="203">
        <f>IF(N1468="snížená",J1468,0)</f>
        <v>0</v>
      </c>
      <c r="BG1468" s="203">
        <f>IF(N1468="zákl. přenesená",J1468,0)</f>
        <v>0</v>
      </c>
      <c r="BH1468" s="203">
        <f>IF(N1468="sníž. přenesená",J1468,0)</f>
        <v>0</v>
      </c>
      <c r="BI1468" s="203">
        <f>IF(N1468="nulová",J1468,0)</f>
        <v>0</v>
      </c>
      <c r="BJ1468" s="17" t="s">
        <v>84</v>
      </c>
      <c r="BK1468" s="203">
        <f>ROUND(I1468*H1468,2)</f>
        <v>0</v>
      </c>
      <c r="BL1468" s="17" t="s">
        <v>865</v>
      </c>
      <c r="BM1468" s="202" t="s">
        <v>2083</v>
      </c>
    </row>
    <row r="1469" spans="1:65" s="2" customFormat="1" ht="11.25">
      <c r="A1469" s="34"/>
      <c r="B1469" s="35"/>
      <c r="C1469" s="36"/>
      <c r="D1469" s="204" t="s">
        <v>174</v>
      </c>
      <c r="E1469" s="36"/>
      <c r="F1469" s="205" t="s">
        <v>2082</v>
      </c>
      <c r="G1469" s="36"/>
      <c r="H1469" s="36"/>
      <c r="I1469" s="206"/>
      <c r="J1469" s="36"/>
      <c r="K1469" s="36"/>
      <c r="L1469" s="39"/>
      <c r="M1469" s="207"/>
      <c r="N1469" s="208"/>
      <c r="O1469" s="71"/>
      <c r="P1469" s="71"/>
      <c r="Q1469" s="71"/>
      <c r="R1469" s="71"/>
      <c r="S1469" s="71"/>
      <c r="T1469" s="72"/>
      <c r="U1469" s="34"/>
      <c r="V1469" s="34"/>
      <c r="W1469" s="34"/>
      <c r="X1469" s="34"/>
      <c r="Y1469" s="34"/>
      <c r="Z1469" s="34"/>
      <c r="AA1469" s="34"/>
      <c r="AB1469" s="34"/>
      <c r="AC1469" s="34"/>
      <c r="AD1469" s="34"/>
      <c r="AE1469" s="34"/>
      <c r="AT1469" s="17" t="s">
        <v>174</v>
      </c>
      <c r="AU1469" s="17" t="s">
        <v>84</v>
      </c>
    </row>
    <row r="1470" spans="1:65" s="13" customFormat="1" ht="11.25">
      <c r="B1470" s="209"/>
      <c r="C1470" s="210"/>
      <c r="D1470" s="204" t="s">
        <v>176</v>
      </c>
      <c r="E1470" s="211" t="s">
        <v>1</v>
      </c>
      <c r="F1470" s="212" t="s">
        <v>1686</v>
      </c>
      <c r="G1470" s="210"/>
      <c r="H1470" s="213">
        <v>1</v>
      </c>
      <c r="I1470" s="214"/>
      <c r="J1470" s="210"/>
      <c r="K1470" s="210"/>
      <c r="L1470" s="215"/>
      <c r="M1470" s="216"/>
      <c r="N1470" s="217"/>
      <c r="O1470" s="217"/>
      <c r="P1470" s="217"/>
      <c r="Q1470" s="217"/>
      <c r="R1470" s="217"/>
      <c r="S1470" s="217"/>
      <c r="T1470" s="218"/>
      <c r="AT1470" s="219" t="s">
        <v>176</v>
      </c>
      <c r="AU1470" s="219" t="s">
        <v>84</v>
      </c>
      <c r="AV1470" s="13" t="s">
        <v>84</v>
      </c>
      <c r="AW1470" s="13" t="s">
        <v>32</v>
      </c>
      <c r="AX1470" s="13" t="s">
        <v>76</v>
      </c>
      <c r="AY1470" s="219" t="s">
        <v>164</v>
      </c>
    </row>
    <row r="1471" spans="1:65" s="13" customFormat="1" ht="11.25">
      <c r="B1471" s="209"/>
      <c r="C1471" s="210"/>
      <c r="D1471" s="204" t="s">
        <v>176</v>
      </c>
      <c r="E1471" s="211" t="s">
        <v>1</v>
      </c>
      <c r="F1471" s="212" t="s">
        <v>1675</v>
      </c>
      <c r="G1471" s="210"/>
      <c r="H1471" s="213">
        <v>1</v>
      </c>
      <c r="I1471" s="214"/>
      <c r="J1471" s="210"/>
      <c r="K1471" s="210"/>
      <c r="L1471" s="215"/>
      <c r="M1471" s="216"/>
      <c r="N1471" s="217"/>
      <c r="O1471" s="217"/>
      <c r="P1471" s="217"/>
      <c r="Q1471" s="217"/>
      <c r="R1471" s="217"/>
      <c r="S1471" s="217"/>
      <c r="T1471" s="218"/>
      <c r="AT1471" s="219" t="s">
        <v>176</v>
      </c>
      <c r="AU1471" s="219" t="s">
        <v>84</v>
      </c>
      <c r="AV1471" s="13" t="s">
        <v>84</v>
      </c>
      <c r="AW1471" s="13" t="s">
        <v>32</v>
      </c>
      <c r="AX1471" s="13" t="s">
        <v>76</v>
      </c>
      <c r="AY1471" s="219" t="s">
        <v>164</v>
      </c>
    </row>
    <row r="1472" spans="1:65" s="14" customFormat="1" ht="11.25">
      <c r="B1472" s="220"/>
      <c r="C1472" s="221"/>
      <c r="D1472" s="204" t="s">
        <v>176</v>
      </c>
      <c r="E1472" s="222" t="s">
        <v>1</v>
      </c>
      <c r="F1472" s="223" t="s">
        <v>185</v>
      </c>
      <c r="G1472" s="221"/>
      <c r="H1472" s="224">
        <v>2</v>
      </c>
      <c r="I1472" s="225"/>
      <c r="J1472" s="221"/>
      <c r="K1472" s="221"/>
      <c r="L1472" s="226"/>
      <c r="M1472" s="227"/>
      <c r="N1472" s="228"/>
      <c r="O1472" s="228"/>
      <c r="P1472" s="228"/>
      <c r="Q1472" s="228"/>
      <c r="R1472" s="228"/>
      <c r="S1472" s="228"/>
      <c r="T1472" s="229"/>
      <c r="AT1472" s="230" t="s">
        <v>176</v>
      </c>
      <c r="AU1472" s="230" t="s">
        <v>84</v>
      </c>
      <c r="AV1472" s="14" t="s">
        <v>172</v>
      </c>
      <c r="AW1472" s="14" t="s">
        <v>32</v>
      </c>
      <c r="AX1472" s="14" t="s">
        <v>82</v>
      </c>
      <c r="AY1472" s="230" t="s">
        <v>164</v>
      </c>
    </row>
    <row r="1473" spans="1:65" s="2" customFormat="1" ht="14.45" customHeight="1">
      <c r="A1473" s="34"/>
      <c r="B1473" s="35"/>
      <c r="C1473" s="191" t="s">
        <v>2084</v>
      </c>
      <c r="D1473" s="191" t="s">
        <v>167</v>
      </c>
      <c r="E1473" s="192" t="s">
        <v>2085</v>
      </c>
      <c r="F1473" s="193" t="s">
        <v>2086</v>
      </c>
      <c r="G1473" s="194" t="s">
        <v>1673</v>
      </c>
      <c r="H1473" s="195">
        <v>6</v>
      </c>
      <c r="I1473" s="196"/>
      <c r="J1473" s="197">
        <f>ROUND(I1473*H1473,2)</f>
        <v>0</v>
      </c>
      <c r="K1473" s="193" t="s">
        <v>1</v>
      </c>
      <c r="L1473" s="39"/>
      <c r="M1473" s="198" t="s">
        <v>1</v>
      </c>
      <c r="N1473" s="199" t="s">
        <v>42</v>
      </c>
      <c r="O1473" s="71"/>
      <c r="P1473" s="200">
        <f>O1473*H1473</f>
        <v>0</v>
      </c>
      <c r="Q1473" s="200">
        <v>0</v>
      </c>
      <c r="R1473" s="200">
        <f>Q1473*H1473</f>
        <v>0</v>
      </c>
      <c r="S1473" s="200">
        <v>0</v>
      </c>
      <c r="T1473" s="201">
        <f>S1473*H1473</f>
        <v>0</v>
      </c>
      <c r="U1473" s="34"/>
      <c r="V1473" s="34"/>
      <c r="W1473" s="34"/>
      <c r="X1473" s="34"/>
      <c r="Y1473" s="34"/>
      <c r="Z1473" s="34"/>
      <c r="AA1473" s="34"/>
      <c r="AB1473" s="34"/>
      <c r="AC1473" s="34"/>
      <c r="AD1473" s="34"/>
      <c r="AE1473" s="34"/>
      <c r="AR1473" s="202" t="s">
        <v>865</v>
      </c>
      <c r="AT1473" s="202" t="s">
        <v>167</v>
      </c>
      <c r="AU1473" s="202" t="s">
        <v>84</v>
      </c>
      <c r="AY1473" s="17" t="s">
        <v>164</v>
      </c>
      <c r="BE1473" s="203">
        <f>IF(N1473="základní",J1473,0)</f>
        <v>0</v>
      </c>
      <c r="BF1473" s="203">
        <f>IF(N1473="snížená",J1473,0)</f>
        <v>0</v>
      </c>
      <c r="BG1473" s="203">
        <f>IF(N1473="zákl. přenesená",J1473,0)</f>
        <v>0</v>
      </c>
      <c r="BH1473" s="203">
        <f>IF(N1473="sníž. přenesená",J1473,0)</f>
        <v>0</v>
      </c>
      <c r="BI1473" s="203">
        <f>IF(N1473="nulová",J1473,0)</f>
        <v>0</v>
      </c>
      <c r="BJ1473" s="17" t="s">
        <v>84</v>
      </c>
      <c r="BK1473" s="203">
        <f>ROUND(I1473*H1473,2)</f>
        <v>0</v>
      </c>
      <c r="BL1473" s="17" t="s">
        <v>865</v>
      </c>
      <c r="BM1473" s="202" t="s">
        <v>2087</v>
      </c>
    </row>
    <row r="1474" spans="1:65" s="2" customFormat="1" ht="11.25">
      <c r="A1474" s="34"/>
      <c r="B1474" s="35"/>
      <c r="C1474" s="36"/>
      <c r="D1474" s="204" t="s">
        <v>174</v>
      </c>
      <c r="E1474" s="36"/>
      <c r="F1474" s="205" t="s">
        <v>2086</v>
      </c>
      <c r="G1474" s="36"/>
      <c r="H1474" s="36"/>
      <c r="I1474" s="206"/>
      <c r="J1474" s="36"/>
      <c r="K1474" s="36"/>
      <c r="L1474" s="39"/>
      <c r="M1474" s="207"/>
      <c r="N1474" s="208"/>
      <c r="O1474" s="71"/>
      <c r="P1474" s="71"/>
      <c r="Q1474" s="71"/>
      <c r="R1474" s="71"/>
      <c r="S1474" s="71"/>
      <c r="T1474" s="72"/>
      <c r="U1474" s="34"/>
      <c r="V1474" s="34"/>
      <c r="W1474" s="34"/>
      <c r="X1474" s="34"/>
      <c r="Y1474" s="34"/>
      <c r="Z1474" s="34"/>
      <c r="AA1474" s="34"/>
      <c r="AB1474" s="34"/>
      <c r="AC1474" s="34"/>
      <c r="AD1474" s="34"/>
      <c r="AE1474" s="34"/>
      <c r="AT1474" s="17" t="s">
        <v>174</v>
      </c>
      <c r="AU1474" s="17" t="s">
        <v>84</v>
      </c>
    </row>
    <row r="1475" spans="1:65" s="13" customFormat="1" ht="11.25">
      <c r="B1475" s="209"/>
      <c r="C1475" s="210"/>
      <c r="D1475" s="204" t="s">
        <v>176</v>
      </c>
      <c r="E1475" s="211" t="s">
        <v>1</v>
      </c>
      <c r="F1475" s="212" t="s">
        <v>1748</v>
      </c>
      <c r="G1475" s="210"/>
      <c r="H1475" s="213">
        <v>2</v>
      </c>
      <c r="I1475" s="214"/>
      <c r="J1475" s="210"/>
      <c r="K1475" s="210"/>
      <c r="L1475" s="215"/>
      <c r="M1475" s="216"/>
      <c r="N1475" s="217"/>
      <c r="O1475" s="217"/>
      <c r="P1475" s="217"/>
      <c r="Q1475" s="217"/>
      <c r="R1475" s="217"/>
      <c r="S1475" s="217"/>
      <c r="T1475" s="218"/>
      <c r="AT1475" s="219" t="s">
        <v>176</v>
      </c>
      <c r="AU1475" s="219" t="s">
        <v>84</v>
      </c>
      <c r="AV1475" s="13" t="s">
        <v>84</v>
      </c>
      <c r="AW1475" s="13" t="s">
        <v>32</v>
      </c>
      <c r="AX1475" s="13" t="s">
        <v>76</v>
      </c>
      <c r="AY1475" s="219" t="s">
        <v>164</v>
      </c>
    </row>
    <row r="1476" spans="1:65" s="13" customFormat="1" ht="11.25">
      <c r="B1476" s="209"/>
      <c r="C1476" s="210"/>
      <c r="D1476" s="204" t="s">
        <v>176</v>
      </c>
      <c r="E1476" s="211" t="s">
        <v>1</v>
      </c>
      <c r="F1476" s="212" t="s">
        <v>1749</v>
      </c>
      <c r="G1476" s="210"/>
      <c r="H1476" s="213">
        <v>4</v>
      </c>
      <c r="I1476" s="214"/>
      <c r="J1476" s="210"/>
      <c r="K1476" s="210"/>
      <c r="L1476" s="215"/>
      <c r="M1476" s="216"/>
      <c r="N1476" s="217"/>
      <c r="O1476" s="217"/>
      <c r="P1476" s="217"/>
      <c r="Q1476" s="217"/>
      <c r="R1476" s="217"/>
      <c r="S1476" s="217"/>
      <c r="T1476" s="218"/>
      <c r="AT1476" s="219" t="s">
        <v>176</v>
      </c>
      <c r="AU1476" s="219" t="s">
        <v>84</v>
      </c>
      <c r="AV1476" s="13" t="s">
        <v>84</v>
      </c>
      <c r="AW1476" s="13" t="s">
        <v>32</v>
      </c>
      <c r="AX1476" s="13" t="s">
        <v>76</v>
      </c>
      <c r="AY1476" s="219" t="s">
        <v>164</v>
      </c>
    </row>
    <row r="1477" spans="1:65" s="14" customFormat="1" ht="11.25">
      <c r="B1477" s="220"/>
      <c r="C1477" s="221"/>
      <c r="D1477" s="204" t="s">
        <v>176</v>
      </c>
      <c r="E1477" s="222" t="s">
        <v>1</v>
      </c>
      <c r="F1477" s="223" t="s">
        <v>185</v>
      </c>
      <c r="G1477" s="221"/>
      <c r="H1477" s="224">
        <v>6</v>
      </c>
      <c r="I1477" s="225"/>
      <c r="J1477" s="221"/>
      <c r="K1477" s="221"/>
      <c r="L1477" s="226"/>
      <c r="M1477" s="227"/>
      <c r="N1477" s="228"/>
      <c r="O1477" s="228"/>
      <c r="P1477" s="228"/>
      <c r="Q1477" s="228"/>
      <c r="R1477" s="228"/>
      <c r="S1477" s="228"/>
      <c r="T1477" s="229"/>
      <c r="AT1477" s="230" t="s">
        <v>176</v>
      </c>
      <c r="AU1477" s="230" t="s">
        <v>84</v>
      </c>
      <c r="AV1477" s="14" t="s">
        <v>172</v>
      </c>
      <c r="AW1477" s="14" t="s">
        <v>32</v>
      </c>
      <c r="AX1477" s="14" t="s">
        <v>82</v>
      </c>
      <c r="AY1477" s="230" t="s">
        <v>164</v>
      </c>
    </row>
    <row r="1478" spans="1:65" s="2" customFormat="1" ht="14.45" customHeight="1">
      <c r="A1478" s="34"/>
      <c r="B1478" s="35"/>
      <c r="C1478" s="191" t="s">
        <v>2088</v>
      </c>
      <c r="D1478" s="191" t="s">
        <v>167</v>
      </c>
      <c r="E1478" s="192" t="s">
        <v>2089</v>
      </c>
      <c r="F1478" s="193" t="s">
        <v>2090</v>
      </c>
      <c r="G1478" s="194" t="s">
        <v>1673</v>
      </c>
      <c r="H1478" s="195">
        <v>6</v>
      </c>
      <c r="I1478" s="196"/>
      <c r="J1478" s="197">
        <f>ROUND(I1478*H1478,2)</f>
        <v>0</v>
      </c>
      <c r="K1478" s="193" t="s">
        <v>1</v>
      </c>
      <c r="L1478" s="39"/>
      <c r="M1478" s="198" t="s">
        <v>1</v>
      </c>
      <c r="N1478" s="199" t="s">
        <v>42</v>
      </c>
      <c r="O1478" s="71"/>
      <c r="P1478" s="200">
        <f>O1478*H1478</f>
        <v>0</v>
      </c>
      <c r="Q1478" s="200">
        <v>0</v>
      </c>
      <c r="R1478" s="200">
        <f>Q1478*H1478</f>
        <v>0</v>
      </c>
      <c r="S1478" s="200">
        <v>0</v>
      </c>
      <c r="T1478" s="201">
        <f>S1478*H1478</f>
        <v>0</v>
      </c>
      <c r="U1478" s="34"/>
      <c r="V1478" s="34"/>
      <c r="W1478" s="34"/>
      <c r="X1478" s="34"/>
      <c r="Y1478" s="34"/>
      <c r="Z1478" s="34"/>
      <c r="AA1478" s="34"/>
      <c r="AB1478" s="34"/>
      <c r="AC1478" s="34"/>
      <c r="AD1478" s="34"/>
      <c r="AE1478" s="34"/>
      <c r="AR1478" s="202" t="s">
        <v>865</v>
      </c>
      <c r="AT1478" s="202" t="s">
        <v>167</v>
      </c>
      <c r="AU1478" s="202" t="s">
        <v>84</v>
      </c>
      <c r="AY1478" s="17" t="s">
        <v>164</v>
      </c>
      <c r="BE1478" s="203">
        <f>IF(N1478="základní",J1478,0)</f>
        <v>0</v>
      </c>
      <c r="BF1478" s="203">
        <f>IF(N1478="snížená",J1478,0)</f>
        <v>0</v>
      </c>
      <c r="BG1478" s="203">
        <f>IF(N1478="zákl. přenesená",J1478,0)</f>
        <v>0</v>
      </c>
      <c r="BH1478" s="203">
        <f>IF(N1478="sníž. přenesená",J1478,0)</f>
        <v>0</v>
      </c>
      <c r="BI1478" s="203">
        <f>IF(N1478="nulová",J1478,0)</f>
        <v>0</v>
      </c>
      <c r="BJ1478" s="17" t="s">
        <v>84</v>
      </c>
      <c r="BK1478" s="203">
        <f>ROUND(I1478*H1478,2)</f>
        <v>0</v>
      </c>
      <c r="BL1478" s="17" t="s">
        <v>865</v>
      </c>
      <c r="BM1478" s="202" t="s">
        <v>2091</v>
      </c>
    </row>
    <row r="1479" spans="1:65" s="2" customFormat="1" ht="11.25">
      <c r="A1479" s="34"/>
      <c r="B1479" s="35"/>
      <c r="C1479" s="36"/>
      <c r="D1479" s="204" t="s">
        <v>174</v>
      </c>
      <c r="E1479" s="36"/>
      <c r="F1479" s="205" t="s">
        <v>2090</v>
      </c>
      <c r="G1479" s="36"/>
      <c r="H1479" s="36"/>
      <c r="I1479" s="206"/>
      <c r="J1479" s="36"/>
      <c r="K1479" s="36"/>
      <c r="L1479" s="39"/>
      <c r="M1479" s="207"/>
      <c r="N1479" s="208"/>
      <c r="O1479" s="71"/>
      <c r="P1479" s="71"/>
      <c r="Q1479" s="71"/>
      <c r="R1479" s="71"/>
      <c r="S1479" s="71"/>
      <c r="T1479" s="72"/>
      <c r="U1479" s="34"/>
      <c r="V1479" s="34"/>
      <c r="W1479" s="34"/>
      <c r="X1479" s="34"/>
      <c r="Y1479" s="34"/>
      <c r="Z1479" s="34"/>
      <c r="AA1479" s="34"/>
      <c r="AB1479" s="34"/>
      <c r="AC1479" s="34"/>
      <c r="AD1479" s="34"/>
      <c r="AE1479" s="34"/>
      <c r="AT1479" s="17" t="s">
        <v>174</v>
      </c>
      <c r="AU1479" s="17" t="s">
        <v>84</v>
      </c>
    </row>
    <row r="1480" spans="1:65" s="13" customFormat="1" ht="11.25">
      <c r="B1480" s="209"/>
      <c r="C1480" s="210"/>
      <c r="D1480" s="204" t="s">
        <v>176</v>
      </c>
      <c r="E1480" s="211" t="s">
        <v>1</v>
      </c>
      <c r="F1480" s="212" t="s">
        <v>1748</v>
      </c>
      <c r="G1480" s="210"/>
      <c r="H1480" s="213">
        <v>2</v>
      </c>
      <c r="I1480" s="214"/>
      <c r="J1480" s="210"/>
      <c r="K1480" s="210"/>
      <c r="L1480" s="215"/>
      <c r="M1480" s="216"/>
      <c r="N1480" s="217"/>
      <c r="O1480" s="217"/>
      <c r="P1480" s="217"/>
      <c r="Q1480" s="217"/>
      <c r="R1480" s="217"/>
      <c r="S1480" s="217"/>
      <c r="T1480" s="218"/>
      <c r="AT1480" s="219" t="s">
        <v>176</v>
      </c>
      <c r="AU1480" s="219" t="s">
        <v>84</v>
      </c>
      <c r="AV1480" s="13" t="s">
        <v>84</v>
      </c>
      <c r="AW1480" s="13" t="s">
        <v>32</v>
      </c>
      <c r="AX1480" s="13" t="s">
        <v>76</v>
      </c>
      <c r="AY1480" s="219" t="s">
        <v>164</v>
      </c>
    </row>
    <row r="1481" spans="1:65" s="13" customFormat="1" ht="11.25">
      <c r="B1481" s="209"/>
      <c r="C1481" s="210"/>
      <c r="D1481" s="204" t="s">
        <v>176</v>
      </c>
      <c r="E1481" s="211" t="s">
        <v>1</v>
      </c>
      <c r="F1481" s="212" t="s">
        <v>1749</v>
      </c>
      <c r="G1481" s="210"/>
      <c r="H1481" s="213">
        <v>4</v>
      </c>
      <c r="I1481" s="214"/>
      <c r="J1481" s="210"/>
      <c r="K1481" s="210"/>
      <c r="L1481" s="215"/>
      <c r="M1481" s="216"/>
      <c r="N1481" s="217"/>
      <c r="O1481" s="217"/>
      <c r="P1481" s="217"/>
      <c r="Q1481" s="217"/>
      <c r="R1481" s="217"/>
      <c r="S1481" s="217"/>
      <c r="T1481" s="218"/>
      <c r="AT1481" s="219" t="s">
        <v>176</v>
      </c>
      <c r="AU1481" s="219" t="s">
        <v>84</v>
      </c>
      <c r="AV1481" s="13" t="s">
        <v>84</v>
      </c>
      <c r="AW1481" s="13" t="s">
        <v>32</v>
      </c>
      <c r="AX1481" s="13" t="s">
        <v>76</v>
      </c>
      <c r="AY1481" s="219" t="s">
        <v>164</v>
      </c>
    </row>
    <row r="1482" spans="1:65" s="14" customFormat="1" ht="11.25">
      <c r="B1482" s="220"/>
      <c r="C1482" s="221"/>
      <c r="D1482" s="204" t="s">
        <v>176</v>
      </c>
      <c r="E1482" s="222" t="s">
        <v>1</v>
      </c>
      <c r="F1482" s="223" t="s">
        <v>185</v>
      </c>
      <c r="G1482" s="221"/>
      <c r="H1482" s="224">
        <v>6</v>
      </c>
      <c r="I1482" s="225"/>
      <c r="J1482" s="221"/>
      <c r="K1482" s="221"/>
      <c r="L1482" s="226"/>
      <c r="M1482" s="227"/>
      <c r="N1482" s="228"/>
      <c r="O1482" s="228"/>
      <c r="P1482" s="228"/>
      <c r="Q1482" s="228"/>
      <c r="R1482" s="228"/>
      <c r="S1482" s="228"/>
      <c r="T1482" s="229"/>
      <c r="AT1482" s="230" t="s">
        <v>176</v>
      </c>
      <c r="AU1482" s="230" t="s">
        <v>84</v>
      </c>
      <c r="AV1482" s="14" t="s">
        <v>172</v>
      </c>
      <c r="AW1482" s="14" t="s">
        <v>32</v>
      </c>
      <c r="AX1482" s="14" t="s">
        <v>82</v>
      </c>
      <c r="AY1482" s="230" t="s">
        <v>164</v>
      </c>
    </row>
    <row r="1483" spans="1:65" s="2" customFormat="1" ht="14.45" customHeight="1">
      <c r="A1483" s="34"/>
      <c r="B1483" s="35"/>
      <c r="C1483" s="191" t="s">
        <v>2092</v>
      </c>
      <c r="D1483" s="191" t="s">
        <v>167</v>
      </c>
      <c r="E1483" s="192" t="s">
        <v>2093</v>
      </c>
      <c r="F1483" s="193" t="s">
        <v>2094</v>
      </c>
      <c r="G1483" s="194" t="s">
        <v>2095</v>
      </c>
      <c r="H1483" s="195">
        <v>4</v>
      </c>
      <c r="I1483" s="196"/>
      <c r="J1483" s="197">
        <f>ROUND(I1483*H1483,2)</f>
        <v>0</v>
      </c>
      <c r="K1483" s="193" t="s">
        <v>1</v>
      </c>
      <c r="L1483" s="39"/>
      <c r="M1483" s="198" t="s">
        <v>1</v>
      </c>
      <c r="N1483" s="199" t="s">
        <v>42</v>
      </c>
      <c r="O1483" s="71"/>
      <c r="P1483" s="200">
        <f>O1483*H1483</f>
        <v>0</v>
      </c>
      <c r="Q1483" s="200">
        <v>0</v>
      </c>
      <c r="R1483" s="200">
        <f>Q1483*H1483</f>
        <v>0</v>
      </c>
      <c r="S1483" s="200">
        <v>0</v>
      </c>
      <c r="T1483" s="201">
        <f>S1483*H1483</f>
        <v>0</v>
      </c>
      <c r="U1483" s="34"/>
      <c r="V1483" s="34"/>
      <c r="W1483" s="34"/>
      <c r="X1483" s="34"/>
      <c r="Y1483" s="34"/>
      <c r="Z1483" s="34"/>
      <c r="AA1483" s="34"/>
      <c r="AB1483" s="34"/>
      <c r="AC1483" s="34"/>
      <c r="AD1483" s="34"/>
      <c r="AE1483" s="34"/>
      <c r="AR1483" s="202" t="s">
        <v>865</v>
      </c>
      <c r="AT1483" s="202" t="s">
        <v>167</v>
      </c>
      <c r="AU1483" s="202" t="s">
        <v>84</v>
      </c>
      <c r="AY1483" s="17" t="s">
        <v>164</v>
      </c>
      <c r="BE1483" s="203">
        <f>IF(N1483="základní",J1483,0)</f>
        <v>0</v>
      </c>
      <c r="BF1483" s="203">
        <f>IF(N1483="snížená",J1483,0)</f>
        <v>0</v>
      </c>
      <c r="BG1483" s="203">
        <f>IF(N1483="zákl. přenesená",J1483,0)</f>
        <v>0</v>
      </c>
      <c r="BH1483" s="203">
        <f>IF(N1483="sníž. přenesená",J1483,0)</f>
        <v>0</v>
      </c>
      <c r="BI1483" s="203">
        <f>IF(N1483="nulová",J1483,0)</f>
        <v>0</v>
      </c>
      <c r="BJ1483" s="17" t="s">
        <v>84</v>
      </c>
      <c r="BK1483" s="203">
        <f>ROUND(I1483*H1483,2)</f>
        <v>0</v>
      </c>
      <c r="BL1483" s="17" t="s">
        <v>865</v>
      </c>
      <c r="BM1483" s="202" t="s">
        <v>2096</v>
      </c>
    </row>
    <row r="1484" spans="1:65" s="2" customFormat="1" ht="11.25">
      <c r="A1484" s="34"/>
      <c r="B1484" s="35"/>
      <c r="C1484" s="36"/>
      <c r="D1484" s="204" t="s">
        <v>174</v>
      </c>
      <c r="E1484" s="36"/>
      <c r="F1484" s="205" t="s">
        <v>2094</v>
      </c>
      <c r="G1484" s="36"/>
      <c r="H1484" s="36"/>
      <c r="I1484" s="206"/>
      <c r="J1484" s="36"/>
      <c r="K1484" s="36"/>
      <c r="L1484" s="39"/>
      <c r="M1484" s="207"/>
      <c r="N1484" s="208"/>
      <c r="O1484" s="71"/>
      <c r="P1484" s="71"/>
      <c r="Q1484" s="71"/>
      <c r="R1484" s="71"/>
      <c r="S1484" s="71"/>
      <c r="T1484" s="72"/>
      <c r="U1484" s="34"/>
      <c r="V1484" s="34"/>
      <c r="W1484" s="34"/>
      <c r="X1484" s="34"/>
      <c r="Y1484" s="34"/>
      <c r="Z1484" s="34"/>
      <c r="AA1484" s="34"/>
      <c r="AB1484" s="34"/>
      <c r="AC1484" s="34"/>
      <c r="AD1484" s="34"/>
      <c r="AE1484" s="34"/>
      <c r="AT1484" s="17" t="s">
        <v>174</v>
      </c>
      <c r="AU1484" s="17" t="s">
        <v>84</v>
      </c>
    </row>
    <row r="1485" spans="1:65" s="13" customFormat="1" ht="11.25">
      <c r="B1485" s="209"/>
      <c r="C1485" s="210"/>
      <c r="D1485" s="204" t="s">
        <v>176</v>
      </c>
      <c r="E1485" s="211" t="s">
        <v>1</v>
      </c>
      <c r="F1485" s="212" t="s">
        <v>1924</v>
      </c>
      <c r="G1485" s="210"/>
      <c r="H1485" s="213">
        <v>4</v>
      </c>
      <c r="I1485" s="214"/>
      <c r="J1485" s="210"/>
      <c r="K1485" s="210"/>
      <c r="L1485" s="215"/>
      <c r="M1485" s="216"/>
      <c r="N1485" s="217"/>
      <c r="O1485" s="217"/>
      <c r="P1485" s="217"/>
      <c r="Q1485" s="217"/>
      <c r="R1485" s="217"/>
      <c r="S1485" s="217"/>
      <c r="T1485" s="218"/>
      <c r="AT1485" s="219" t="s">
        <v>176</v>
      </c>
      <c r="AU1485" s="219" t="s">
        <v>84</v>
      </c>
      <c r="AV1485" s="13" t="s">
        <v>84</v>
      </c>
      <c r="AW1485" s="13" t="s">
        <v>32</v>
      </c>
      <c r="AX1485" s="13" t="s">
        <v>82</v>
      </c>
      <c r="AY1485" s="219" t="s">
        <v>164</v>
      </c>
    </row>
    <row r="1486" spans="1:65" s="2" customFormat="1" ht="14.45" customHeight="1">
      <c r="A1486" s="34"/>
      <c r="B1486" s="35"/>
      <c r="C1486" s="191" t="s">
        <v>2097</v>
      </c>
      <c r="D1486" s="191" t="s">
        <v>167</v>
      </c>
      <c r="E1486" s="192" t="s">
        <v>2098</v>
      </c>
      <c r="F1486" s="193" t="s">
        <v>2099</v>
      </c>
      <c r="G1486" s="194" t="s">
        <v>2095</v>
      </c>
      <c r="H1486" s="195">
        <v>24</v>
      </c>
      <c r="I1486" s="196"/>
      <c r="J1486" s="197">
        <f>ROUND(I1486*H1486,2)</f>
        <v>0</v>
      </c>
      <c r="K1486" s="193" t="s">
        <v>1</v>
      </c>
      <c r="L1486" s="39"/>
      <c r="M1486" s="198" t="s">
        <v>1</v>
      </c>
      <c r="N1486" s="199" t="s">
        <v>42</v>
      </c>
      <c r="O1486" s="71"/>
      <c r="P1486" s="200">
        <f>O1486*H1486</f>
        <v>0</v>
      </c>
      <c r="Q1486" s="200">
        <v>0</v>
      </c>
      <c r="R1486" s="200">
        <f>Q1486*H1486</f>
        <v>0</v>
      </c>
      <c r="S1486" s="200">
        <v>0</v>
      </c>
      <c r="T1486" s="201">
        <f>S1486*H1486</f>
        <v>0</v>
      </c>
      <c r="U1486" s="34"/>
      <c r="V1486" s="34"/>
      <c r="W1486" s="34"/>
      <c r="X1486" s="34"/>
      <c r="Y1486" s="34"/>
      <c r="Z1486" s="34"/>
      <c r="AA1486" s="34"/>
      <c r="AB1486" s="34"/>
      <c r="AC1486" s="34"/>
      <c r="AD1486" s="34"/>
      <c r="AE1486" s="34"/>
      <c r="AR1486" s="202" t="s">
        <v>865</v>
      </c>
      <c r="AT1486" s="202" t="s">
        <v>167</v>
      </c>
      <c r="AU1486" s="202" t="s">
        <v>84</v>
      </c>
      <c r="AY1486" s="17" t="s">
        <v>164</v>
      </c>
      <c r="BE1486" s="203">
        <f>IF(N1486="základní",J1486,0)</f>
        <v>0</v>
      </c>
      <c r="BF1486" s="203">
        <f>IF(N1486="snížená",J1486,0)</f>
        <v>0</v>
      </c>
      <c r="BG1486" s="203">
        <f>IF(N1486="zákl. přenesená",J1486,0)</f>
        <v>0</v>
      </c>
      <c r="BH1486" s="203">
        <f>IF(N1486="sníž. přenesená",J1486,0)</f>
        <v>0</v>
      </c>
      <c r="BI1486" s="203">
        <f>IF(N1486="nulová",J1486,0)</f>
        <v>0</v>
      </c>
      <c r="BJ1486" s="17" t="s">
        <v>84</v>
      </c>
      <c r="BK1486" s="203">
        <f>ROUND(I1486*H1486,2)</f>
        <v>0</v>
      </c>
      <c r="BL1486" s="17" t="s">
        <v>865</v>
      </c>
      <c r="BM1486" s="202" t="s">
        <v>2100</v>
      </c>
    </row>
    <row r="1487" spans="1:65" s="2" customFormat="1" ht="11.25">
      <c r="A1487" s="34"/>
      <c r="B1487" s="35"/>
      <c r="C1487" s="36"/>
      <c r="D1487" s="204" t="s">
        <v>174</v>
      </c>
      <c r="E1487" s="36"/>
      <c r="F1487" s="205" t="s">
        <v>2099</v>
      </c>
      <c r="G1487" s="36"/>
      <c r="H1487" s="36"/>
      <c r="I1487" s="206"/>
      <c r="J1487" s="36"/>
      <c r="K1487" s="36"/>
      <c r="L1487" s="39"/>
      <c r="M1487" s="207"/>
      <c r="N1487" s="208"/>
      <c r="O1487" s="71"/>
      <c r="P1487" s="71"/>
      <c r="Q1487" s="71"/>
      <c r="R1487" s="71"/>
      <c r="S1487" s="71"/>
      <c r="T1487" s="72"/>
      <c r="U1487" s="34"/>
      <c r="V1487" s="34"/>
      <c r="W1487" s="34"/>
      <c r="X1487" s="34"/>
      <c r="Y1487" s="34"/>
      <c r="Z1487" s="34"/>
      <c r="AA1487" s="34"/>
      <c r="AB1487" s="34"/>
      <c r="AC1487" s="34"/>
      <c r="AD1487" s="34"/>
      <c r="AE1487" s="34"/>
      <c r="AT1487" s="17" t="s">
        <v>174</v>
      </c>
      <c r="AU1487" s="17" t="s">
        <v>84</v>
      </c>
    </row>
    <row r="1488" spans="1:65" s="13" customFormat="1" ht="11.25">
      <c r="B1488" s="209"/>
      <c r="C1488" s="210"/>
      <c r="D1488" s="204" t="s">
        <v>176</v>
      </c>
      <c r="E1488" s="211" t="s">
        <v>1</v>
      </c>
      <c r="F1488" s="212" t="s">
        <v>1970</v>
      </c>
      <c r="G1488" s="210"/>
      <c r="H1488" s="213">
        <v>24</v>
      </c>
      <c r="I1488" s="214"/>
      <c r="J1488" s="210"/>
      <c r="K1488" s="210"/>
      <c r="L1488" s="215"/>
      <c r="M1488" s="216"/>
      <c r="N1488" s="217"/>
      <c r="O1488" s="217"/>
      <c r="P1488" s="217"/>
      <c r="Q1488" s="217"/>
      <c r="R1488" s="217"/>
      <c r="S1488" s="217"/>
      <c r="T1488" s="218"/>
      <c r="AT1488" s="219" t="s">
        <v>176</v>
      </c>
      <c r="AU1488" s="219" t="s">
        <v>84</v>
      </c>
      <c r="AV1488" s="13" t="s">
        <v>84</v>
      </c>
      <c r="AW1488" s="13" t="s">
        <v>32</v>
      </c>
      <c r="AX1488" s="13" t="s">
        <v>82</v>
      </c>
      <c r="AY1488" s="219" t="s">
        <v>164</v>
      </c>
    </row>
    <row r="1489" spans="1:65" s="2" customFormat="1" ht="14.45" customHeight="1">
      <c r="A1489" s="34"/>
      <c r="B1489" s="35"/>
      <c r="C1489" s="191" t="s">
        <v>2101</v>
      </c>
      <c r="D1489" s="191" t="s">
        <v>167</v>
      </c>
      <c r="E1489" s="192" t="s">
        <v>2102</v>
      </c>
      <c r="F1489" s="193" t="s">
        <v>2103</v>
      </c>
      <c r="G1489" s="194" t="s">
        <v>2095</v>
      </c>
      <c r="H1489" s="195">
        <v>32</v>
      </c>
      <c r="I1489" s="196"/>
      <c r="J1489" s="197">
        <f>ROUND(I1489*H1489,2)</f>
        <v>0</v>
      </c>
      <c r="K1489" s="193" t="s">
        <v>1</v>
      </c>
      <c r="L1489" s="39"/>
      <c r="M1489" s="198" t="s">
        <v>1</v>
      </c>
      <c r="N1489" s="199" t="s">
        <v>42</v>
      </c>
      <c r="O1489" s="71"/>
      <c r="P1489" s="200">
        <f>O1489*H1489</f>
        <v>0</v>
      </c>
      <c r="Q1489" s="200">
        <v>0</v>
      </c>
      <c r="R1489" s="200">
        <f>Q1489*H1489</f>
        <v>0</v>
      </c>
      <c r="S1489" s="200">
        <v>0</v>
      </c>
      <c r="T1489" s="201">
        <f>S1489*H1489</f>
        <v>0</v>
      </c>
      <c r="U1489" s="34"/>
      <c r="V1489" s="34"/>
      <c r="W1489" s="34"/>
      <c r="X1489" s="34"/>
      <c r="Y1489" s="34"/>
      <c r="Z1489" s="34"/>
      <c r="AA1489" s="34"/>
      <c r="AB1489" s="34"/>
      <c r="AC1489" s="34"/>
      <c r="AD1489" s="34"/>
      <c r="AE1489" s="34"/>
      <c r="AR1489" s="202" t="s">
        <v>865</v>
      </c>
      <c r="AT1489" s="202" t="s">
        <v>167</v>
      </c>
      <c r="AU1489" s="202" t="s">
        <v>84</v>
      </c>
      <c r="AY1489" s="17" t="s">
        <v>164</v>
      </c>
      <c r="BE1489" s="203">
        <f>IF(N1489="základní",J1489,0)</f>
        <v>0</v>
      </c>
      <c r="BF1489" s="203">
        <f>IF(N1489="snížená",J1489,0)</f>
        <v>0</v>
      </c>
      <c r="BG1489" s="203">
        <f>IF(N1489="zákl. přenesená",J1489,0)</f>
        <v>0</v>
      </c>
      <c r="BH1489" s="203">
        <f>IF(N1489="sníž. přenesená",J1489,0)</f>
        <v>0</v>
      </c>
      <c r="BI1489" s="203">
        <f>IF(N1489="nulová",J1489,0)</f>
        <v>0</v>
      </c>
      <c r="BJ1489" s="17" t="s">
        <v>84</v>
      </c>
      <c r="BK1489" s="203">
        <f>ROUND(I1489*H1489,2)</f>
        <v>0</v>
      </c>
      <c r="BL1489" s="17" t="s">
        <v>865</v>
      </c>
      <c r="BM1489" s="202" t="s">
        <v>2104</v>
      </c>
    </row>
    <row r="1490" spans="1:65" s="2" customFormat="1" ht="11.25">
      <c r="A1490" s="34"/>
      <c r="B1490" s="35"/>
      <c r="C1490" s="36"/>
      <c r="D1490" s="204" t="s">
        <v>174</v>
      </c>
      <c r="E1490" s="36"/>
      <c r="F1490" s="205" t="s">
        <v>2103</v>
      </c>
      <c r="G1490" s="36"/>
      <c r="H1490" s="36"/>
      <c r="I1490" s="206"/>
      <c r="J1490" s="36"/>
      <c r="K1490" s="36"/>
      <c r="L1490" s="39"/>
      <c r="M1490" s="207"/>
      <c r="N1490" s="208"/>
      <c r="O1490" s="71"/>
      <c r="P1490" s="71"/>
      <c r="Q1490" s="71"/>
      <c r="R1490" s="71"/>
      <c r="S1490" s="71"/>
      <c r="T1490" s="72"/>
      <c r="U1490" s="34"/>
      <c r="V1490" s="34"/>
      <c r="W1490" s="34"/>
      <c r="X1490" s="34"/>
      <c r="Y1490" s="34"/>
      <c r="Z1490" s="34"/>
      <c r="AA1490" s="34"/>
      <c r="AB1490" s="34"/>
      <c r="AC1490" s="34"/>
      <c r="AD1490" s="34"/>
      <c r="AE1490" s="34"/>
      <c r="AT1490" s="17" t="s">
        <v>174</v>
      </c>
      <c r="AU1490" s="17" t="s">
        <v>84</v>
      </c>
    </row>
    <row r="1491" spans="1:65" s="13" customFormat="1" ht="11.25">
      <c r="B1491" s="209"/>
      <c r="C1491" s="210"/>
      <c r="D1491" s="204" t="s">
        <v>176</v>
      </c>
      <c r="E1491" s="211" t="s">
        <v>1</v>
      </c>
      <c r="F1491" s="212" t="s">
        <v>2105</v>
      </c>
      <c r="G1491" s="210"/>
      <c r="H1491" s="213">
        <v>32</v>
      </c>
      <c r="I1491" s="214"/>
      <c r="J1491" s="210"/>
      <c r="K1491" s="210"/>
      <c r="L1491" s="215"/>
      <c r="M1491" s="216"/>
      <c r="N1491" s="217"/>
      <c r="O1491" s="217"/>
      <c r="P1491" s="217"/>
      <c r="Q1491" s="217"/>
      <c r="R1491" s="217"/>
      <c r="S1491" s="217"/>
      <c r="T1491" s="218"/>
      <c r="AT1491" s="219" t="s">
        <v>176</v>
      </c>
      <c r="AU1491" s="219" t="s">
        <v>84</v>
      </c>
      <c r="AV1491" s="13" t="s">
        <v>84</v>
      </c>
      <c r="AW1491" s="13" t="s">
        <v>32</v>
      </c>
      <c r="AX1491" s="13" t="s">
        <v>82</v>
      </c>
      <c r="AY1491" s="219" t="s">
        <v>164</v>
      </c>
    </row>
    <row r="1492" spans="1:65" s="2" customFormat="1" ht="14.45" customHeight="1">
      <c r="A1492" s="34"/>
      <c r="B1492" s="35"/>
      <c r="C1492" s="191" t="s">
        <v>2106</v>
      </c>
      <c r="D1492" s="191" t="s">
        <v>167</v>
      </c>
      <c r="E1492" s="192" t="s">
        <v>2107</v>
      </c>
      <c r="F1492" s="193" t="s">
        <v>2108</v>
      </c>
      <c r="G1492" s="194" t="s">
        <v>2095</v>
      </c>
      <c r="H1492" s="195">
        <v>3</v>
      </c>
      <c r="I1492" s="196"/>
      <c r="J1492" s="197">
        <f>ROUND(I1492*H1492,2)</f>
        <v>0</v>
      </c>
      <c r="K1492" s="193" t="s">
        <v>1</v>
      </c>
      <c r="L1492" s="39"/>
      <c r="M1492" s="198" t="s">
        <v>1</v>
      </c>
      <c r="N1492" s="199" t="s">
        <v>42</v>
      </c>
      <c r="O1492" s="71"/>
      <c r="P1492" s="200">
        <f>O1492*H1492</f>
        <v>0</v>
      </c>
      <c r="Q1492" s="200">
        <v>0</v>
      </c>
      <c r="R1492" s="200">
        <f>Q1492*H1492</f>
        <v>0</v>
      </c>
      <c r="S1492" s="200">
        <v>0</v>
      </c>
      <c r="T1492" s="201">
        <f>S1492*H1492</f>
        <v>0</v>
      </c>
      <c r="U1492" s="34"/>
      <c r="V1492" s="34"/>
      <c r="W1492" s="34"/>
      <c r="X1492" s="34"/>
      <c r="Y1492" s="34"/>
      <c r="Z1492" s="34"/>
      <c r="AA1492" s="34"/>
      <c r="AB1492" s="34"/>
      <c r="AC1492" s="34"/>
      <c r="AD1492" s="34"/>
      <c r="AE1492" s="34"/>
      <c r="AR1492" s="202" t="s">
        <v>865</v>
      </c>
      <c r="AT1492" s="202" t="s">
        <v>167</v>
      </c>
      <c r="AU1492" s="202" t="s">
        <v>84</v>
      </c>
      <c r="AY1492" s="17" t="s">
        <v>164</v>
      </c>
      <c r="BE1492" s="203">
        <f>IF(N1492="základní",J1492,0)</f>
        <v>0</v>
      </c>
      <c r="BF1492" s="203">
        <f>IF(N1492="snížená",J1492,0)</f>
        <v>0</v>
      </c>
      <c r="BG1492" s="203">
        <f>IF(N1492="zákl. přenesená",J1492,0)</f>
        <v>0</v>
      </c>
      <c r="BH1492" s="203">
        <f>IF(N1492="sníž. přenesená",J1492,0)</f>
        <v>0</v>
      </c>
      <c r="BI1492" s="203">
        <f>IF(N1492="nulová",J1492,0)</f>
        <v>0</v>
      </c>
      <c r="BJ1492" s="17" t="s">
        <v>84</v>
      </c>
      <c r="BK1492" s="203">
        <f>ROUND(I1492*H1492,2)</f>
        <v>0</v>
      </c>
      <c r="BL1492" s="17" t="s">
        <v>865</v>
      </c>
      <c r="BM1492" s="202" t="s">
        <v>2109</v>
      </c>
    </row>
    <row r="1493" spans="1:65" s="2" customFormat="1" ht="11.25">
      <c r="A1493" s="34"/>
      <c r="B1493" s="35"/>
      <c r="C1493" s="36"/>
      <c r="D1493" s="204" t="s">
        <v>174</v>
      </c>
      <c r="E1493" s="36"/>
      <c r="F1493" s="205" t="s">
        <v>2108</v>
      </c>
      <c r="G1493" s="36"/>
      <c r="H1493" s="36"/>
      <c r="I1493" s="206"/>
      <c r="J1493" s="36"/>
      <c r="K1493" s="36"/>
      <c r="L1493" s="39"/>
      <c r="M1493" s="207"/>
      <c r="N1493" s="208"/>
      <c r="O1493" s="71"/>
      <c r="P1493" s="71"/>
      <c r="Q1493" s="71"/>
      <c r="R1493" s="71"/>
      <c r="S1493" s="71"/>
      <c r="T1493" s="72"/>
      <c r="U1493" s="34"/>
      <c r="V1493" s="34"/>
      <c r="W1493" s="34"/>
      <c r="X1493" s="34"/>
      <c r="Y1493" s="34"/>
      <c r="Z1493" s="34"/>
      <c r="AA1493" s="34"/>
      <c r="AB1493" s="34"/>
      <c r="AC1493" s="34"/>
      <c r="AD1493" s="34"/>
      <c r="AE1493" s="34"/>
      <c r="AT1493" s="17" t="s">
        <v>174</v>
      </c>
      <c r="AU1493" s="17" t="s">
        <v>84</v>
      </c>
    </row>
    <row r="1494" spans="1:65" s="13" customFormat="1" ht="11.25">
      <c r="B1494" s="209"/>
      <c r="C1494" s="210"/>
      <c r="D1494" s="204" t="s">
        <v>176</v>
      </c>
      <c r="E1494" s="211" t="s">
        <v>1</v>
      </c>
      <c r="F1494" s="212" t="s">
        <v>1914</v>
      </c>
      <c r="G1494" s="210"/>
      <c r="H1494" s="213">
        <v>3</v>
      </c>
      <c r="I1494" s="214"/>
      <c r="J1494" s="210"/>
      <c r="K1494" s="210"/>
      <c r="L1494" s="215"/>
      <c r="M1494" s="216"/>
      <c r="N1494" s="217"/>
      <c r="O1494" s="217"/>
      <c r="P1494" s="217"/>
      <c r="Q1494" s="217"/>
      <c r="R1494" s="217"/>
      <c r="S1494" s="217"/>
      <c r="T1494" s="218"/>
      <c r="AT1494" s="219" t="s">
        <v>176</v>
      </c>
      <c r="AU1494" s="219" t="s">
        <v>84</v>
      </c>
      <c r="AV1494" s="13" t="s">
        <v>84</v>
      </c>
      <c r="AW1494" s="13" t="s">
        <v>32</v>
      </c>
      <c r="AX1494" s="13" t="s">
        <v>82</v>
      </c>
      <c r="AY1494" s="219" t="s">
        <v>164</v>
      </c>
    </row>
    <row r="1495" spans="1:65" s="2" customFormat="1" ht="14.45" customHeight="1">
      <c r="A1495" s="34"/>
      <c r="B1495" s="35"/>
      <c r="C1495" s="191" t="s">
        <v>2110</v>
      </c>
      <c r="D1495" s="191" t="s">
        <v>167</v>
      </c>
      <c r="E1495" s="192" t="s">
        <v>2111</v>
      </c>
      <c r="F1495" s="193" t="s">
        <v>2112</v>
      </c>
      <c r="G1495" s="194" t="s">
        <v>2095</v>
      </c>
      <c r="H1495" s="195">
        <v>1</v>
      </c>
      <c r="I1495" s="196"/>
      <c r="J1495" s="197">
        <f>ROUND(I1495*H1495,2)</f>
        <v>0</v>
      </c>
      <c r="K1495" s="193" t="s">
        <v>1</v>
      </c>
      <c r="L1495" s="39"/>
      <c r="M1495" s="198" t="s">
        <v>1</v>
      </c>
      <c r="N1495" s="199" t="s">
        <v>42</v>
      </c>
      <c r="O1495" s="71"/>
      <c r="P1495" s="200">
        <f>O1495*H1495</f>
        <v>0</v>
      </c>
      <c r="Q1495" s="200">
        <v>0</v>
      </c>
      <c r="R1495" s="200">
        <f>Q1495*H1495</f>
        <v>0</v>
      </c>
      <c r="S1495" s="200">
        <v>0</v>
      </c>
      <c r="T1495" s="201">
        <f>S1495*H1495</f>
        <v>0</v>
      </c>
      <c r="U1495" s="34"/>
      <c r="V1495" s="34"/>
      <c r="W1495" s="34"/>
      <c r="X1495" s="34"/>
      <c r="Y1495" s="34"/>
      <c r="Z1495" s="34"/>
      <c r="AA1495" s="34"/>
      <c r="AB1495" s="34"/>
      <c r="AC1495" s="34"/>
      <c r="AD1495" s="34"/>
      <c r="AE1495" s="34"/>
      <c r="AR1495" s="202" t="s">
        <v>865</v>
      </c>
      <c r="AT1495" s="202" t="s">
        <v>167</v>
      </c>
      <c r="AU1495" s="202" t="s">
        <v>84</v>
      </c>
      <c r="AY1495" s="17" t="s">
        <v>164</v>
      </c>
      <c r="BE1495" s="203">
        <f>IF(N1495="základní",J1495,0)</f>
        <v>0</v>
      </c>
      <c r="BF1495" s="203">
        <f>IF(N1495="snížená",J1495,0)</f>
        <v>0</v>
      </c>
      <c r="BG1495" s="203">
        <f>IF(N1495="zákl. přenesená",J1495,0)</f>
        <v>0</v>
      </c>
      <c r="BH1495" s="203">
        <f>IF(N1495="sníž. přenesená",J1495,0)</f>
        <v>0</v>
      </c>
      <c r="BI1495" s="203">
        <f>IF(N1495="nulová",J1495,0)</f>
        <v>0</v>
      </c>
      <c r="BJ1495" s="17" t="s">
        <v>84</v>
      </c>
      <c r="BK1495" s="203">
        <f>ROUND(I1495*H1495,2)</f>
        <v>0</v>
      </c>
      <c r="BL1495" s="17" t="s">
        <v>865</v>
      </c>
      <c r="BM1495" s="202" t="s">
        <v>2113</v>
      </c>
    </row>
    <row r="1496" spans="1:65" s="2" customFormat="1" ht="11.25">
      <c r="A1496" s="34"/>
      <c r="B1496" s="35"/>
      <c r="C1496" s="36"/>
      <c r="D1496" s="204" t="s">
        <v>174</v>
      </c>
      <c r="E1496" s="36"/>
      <c r="F1496" s="205" t="s">
        <v>2112</v>
      </c>
      <c r="G1496" s="36"/>
      <c r="H1496" s="36"/>
      <c r="I1496" s="206"/>
      <c r="J1496" s="36"/>
      <c r="K1496" s="36"/>
      <c r="L1496" s="39"/>
      <c r="M1496" s="207"/>
      <c r="N1496" s="208"/>
      <c r="O1496" s="71"/>
      <c r="P1496" s="71"/>
      <c r="Q1496" s="71"/>
      <c r="R1496" s="71"/>
      <c r="S1496" s="71"/>
      <c r="T1496" s="72"/>
      <c r="U1496" s="34"/>
      <c r="V1496" s="34"/>
      <c r="W1496" s="34"/>
      <c r="X1496" s="34"/>
      <c r="Y1496" s="34"/>
      <c r="Z1496" s="34"/>
      <c r="AA1496" s="34"/>
      <c r="AB1496" s="34"/>
      <c r="AC1496" s="34"/>
      <c r="AD1496" s="34"/>
      <c r="AE1496" s="34"/>
      <c r="AT1496" s="17" t="s">
        <v>174</v>
      </c>
      <c r="AU1496" s="17" t="s">
        <v>84</v>
      </c>
    </row>
    <row r="1497" spans="1:65" s="13" customFormat="1" ht="11.25">
      <c r="B1497" s="209"/>
      <c r="C1497" s="210"/>
      <c r="D1497" s="204" t="s">
        <v>176</v>
      </c>
      <c r="E1497" s="211" t="s">
        <v>1</v>
      </c>
      <c r="F1497" s="212" t="s">
        <v>2114</v>
      </c>
      <c r="G1497" s="210"/>
      <c r="H1497" s="213">
        <v>1</v>
      </c>
      <c r="I1497" s="214"/>
      <c r="J1497" s="210"/>
      <c r="K1497" s="210"/>
      <c r="L1497" s="215"/>
      <c r="M1497" s="216"/>
      <c r="N1497" s="217"/>
      <c r="O1497" s="217"/>
      <c r="P1497" s="217"/>
      <c r="Q1497" s="217"/>
      <c r="R1497" s="217"/>
      <c r="S1497" s="217"/>
      <c r="T1497" s="218"/>
      <c r="AT1497" s="219" t="s">
        <v>176</v>
      </c>
      <c r="AU1497" s="219" t="s">
        <v>84</v>
      </c>
      <c r="AV1497" s="13" t="s">
        <v>84</v>
      </c>
      <c r="AW1497" s="13" t="s">
        <v>32</v>
      </c>
      <c r="AX1497" s="13" t="s">
        <v>82</v>
      </c>
      <c r="AY1497" s="219" t="s">
        <v>164</v>
      </c>
    </row>
    <row r="1498" spans="1:65" s="2" customFormat="1" ht="24.2" customHeight="1">
      <c r="A1498" s="34"/>
      <c r="B1498" s="35"/>
      <c r="C1498" s="191" t="s">
        <v>2115</v>
      </c>
      <c r="D1498" s="191" t="s">
        <v>167</v>
      </c>
      <c r="E1498" s="192" t="s">
        <v>2116</v>
      </c>
      <c r="F1498" s="193" t="s">
        <v>2117</v>
      </c>
      <c r="G1498" s="194" t="s">
        <v>1673</v>
      </c>
      <c r="H1498" s="195">
        <v>1</v>
      </c>
      <c r="I1498" s="196"/>
      <c r="J1498" s="197">
        <f>ROUND(I1498*H1498,2)</f>
        <v>0</v>
      </c>
      <c r="K1498" s="193" t="s">
        <v>1</v>
      </c>
      <c r="L1498" s="39"/>
      <c r="M1498" s="198" t="s">
        <v>1</v>
      </c>
      <c r="N1498" s="199" t="s">
        <v>42</v>
      </c>
      <c r="O1498" s="71"/>
      <c r="P1498" s="200">
        <f>O1498*H1498</f>
        <v>0</v>
      </c>
      <c r="Q1498" s="200">
        <v>0</v>
      </c>
      <c r="R1498" s="200">
        <f>Q1498*H1498</f>
        <v>0</v>
      </c>
      <c r="S1498" s="200">
        <v>0</v>
      </c>
      <c r="T1498" s="201">
        <f>S1498*H1498</f>
        <v>0</v>
      </c>
      <c r="U1498" s="34"/>
      <c r="V1498" s="34"/>
      <c r="W1498" s="34"/>
      <c r="X1498" s="34"/>
      <c r="Y1498" s="34"/>
      <c r="Z1498" s="34"/>
      <c r="AA1498" s="34"/>
      <c r="AB1498" s="34"/>
      <c r="AC1498" s="34"/>
      <c r="AD1498" s="34"/>
      <c r="AE1498" s="34"/>
      <c r="AR1498" s="202" t="s">
        <v>865</v>
      </c>
      <c r="AT1498" s="202" t="s">
        <v>167</v>
      </c>
      <c r="AU1498" s="202" t="s">
        <v>84</v>
      </c>
      <c r="AY1498" s="17" t="s">
        <v>164</v>
      </c>
      <c r="BE1498" s="203">
        <f>IF(N1498="základní",J1498,0)</f>
        <v>0</v>
      </c>
      <c r="BF1498" s="203">
        <f>IF(N1498="snížená",J1498,0)</f>
        <v>0</v>
      </c>
      <c r="BG1498" s="203">
        <f>IF(N1498="zákl. přenesená",J1498,0)</f>
        <v>0</v>
      </c>
      <c r="BH1498" s="203">
        <f>IF(N1498="sníž. přenesená",J1498,0)</f>
        <v>0</v>
      </c>
      <c r="BI1498" s="203">
        <f>IF(N1498="nulová",J1498,0)</f>
        <v>0</v>
      </c>
      <c r="BJ1498" s="17" t="s">
        <v>84</v>
      </c>
      <c r="BK1498" s="203">
        <f>ROUND(I1498*H1498,2)</f>
        <v>0</v>
      </c>
      <c r="BL1498" s="17" t="s">
        <v>865</v>
      </c>
      <c r="BM1498" s="202" t="s">
        <v>2118</v>
      </c>
    </row>
    <row r="1499" spans="1:65" s="2" customFormat="1" ht="11.25">
      <c r="A1499" s="34"/>
      <c r="B1499" s="35"/>
      <c r="C1499" s="36"/>
      <c r="D1499" s="204" t="s">
        <v>174</v>
      </c>
      <c r="E1499" s="36"/>
      <c r="F1499" s="205" t="s">
        <v>2117</v>
      </c>
      <c r="G1499" s="36"/>
      <c r="H1499" s="36"/>
      <c r="I1499" s="206"/>
      <c r="J1499" s="36"/>
      <c r="K1499" s="36"/>
      <c r="L1499" s="39"/>
      <c r="M1499" s="207"/>
      <c r="N1499" s="208"/>
      <c r="O1499" s="71"/>
      <c r="P1499" s="71"/>
      <c r="Q1499" s="71"/>
      <c r="R1499" s="71"/>
      <c r="S1499" s="71"/>
      <c r="T1499" s="72"/>
      <c r="U1499" s="34"/>
      <c r="V1499" s="34"/>
      <c r="W1499" s="34"/>
      <c r="X1499" s="34"/>
      <c r="Y1499" s="34"/>
      <c r="Z1499" s="34"/>
      <c r="AA1499" s="34"/>
      <c r="AB1499" s="34"/>
      <c r="AC1499" s="34"/>
      <c r="AD1499" s="34"/>
      <c r="AE1499" s="34"/>
      <c r="AT1499" s="17" t="s">
        <v>174</v>
      </c>
      <c r="AU1499" s="17" t="s">
        <v>84</v>
      </c>
    </row>
    <row r="1500" spans="1:65" s="13" customFormat="1" ht="11.25">
      <c r="B1500" s="209"/>
      <c r="C1500" s="210"/>
      <c r="D1500" s="204" t="s">
        <v>176</v>
      </c>
      <c r="E1500" s="211" t="s">
        <v>1</v>
      </c>
      <c r="F1500" s="212" t="s">
        <v>2114</v>
      </c>
      <c r="G1500" s="210"/>
      <c r="H1500" s="213">
        <v>1</v>
      </c>
      <c r="I1500" s="214"/>
      <c r="J1500" s="210"/>
      <c r="K1500" s="210"/>
      <c r="L1500" s="215"/>
      <c r="M1500" s="216"/>
      <c r="N1500" s="217"/>
      <c r="O1500" s="217"/>
      <c r="P1500" s="217"/>
      <c r="Q1500" s="217"/>
      <c r="R1500" s="217"/>
      <c r="S1500" s="217"/>
      <c r="T1500" s="218"/>
      <c r="AT1500" s="219" t="s">
        <v>176</v>
      </c>
      <c r="AU1500" s="219" t="s">
        <v>84</v>
      </c>
      <c r="AV1500" s="13" t="s">
        <v>84</v>
      </c>
      <c r="AW1500" s="13" t="s">
        <v>32</v>
      </c>
      <c r="AX1500" s="13" t="s">
        <v>82</v>
      </c>
      <c r="AY1500" s="219" t="s">
        <v>164</v>
      </c>
    </row>
    <row r="1501" spans="1:65" s="2" customFormat="1" ht="14.45" customHeight="1">
      <c r="A1501" s="34"/>
      <c r="B1501" s="35"/>
      <c r="C1501" s="191" t="s">
        <v>2119</v>
      </c>
      <c r="D1501" s="191" t="s">
        <v>167</v>
      </c>
      <c r="E1501" s="192" t="s">
        <v>2120</v>
      </c>
      <c r="F1501" s="193" t="s">
        <v>2121</v>
      </c>
      <c r="G1501" s="194" t="s">
        <v>1673</v>
      </c>
      <c r="H1501" s="195">
        <v>1</v>
      </c>
      <c r="I1501" s="196"/>
      <c r="J1501" s="197">
        <f>ROUND(I1501*H1501,2)</f>
        <v>0</v>
      </c>
      <c r="K1501" s="193" t="s">
        <v>1</v>
      </c>
      <c r="L1501" s="39"/>
      <c r="M1501" s="198" t="s">
        <v>1</v>
      </c>
      <c r="N1501" s="199" t="s">
        <v>42</v>
      </c>
      <c r="O1501" s="71"/>
      <c r="P1501" s="200">
        <f>O1501*H1501</f>
        <v>0</v>
      </c>
      <c r="Q1501" s="200">
        <v>0</v>
      </c>
      <c r="R1501" s="200">
        <f>Q1501*H1501</f>
        <v>0</v>
      </c>
      <c r="S1501" s="200">
        <v>0</v>
      </c>
      <c r="T1501" s="201">
        <f>S1501*H1501</f>
        <v>0</v>
      </c>
      <c r="U1501" s="34"/>
      <c r="V1501" s="34"/>
      <c r="W1501" s="34"/>
      <c r="X1501" s="34"/>
      <c r="Y1501" s="34"/>
      <c r="Z1501" s="34"/>
      <c r="AA1501" s="34"/>
      <c r="AB1501" s="34"/>
      <c r="AC1501" s="34"/>
      <c r="AD1501" s="34"/>
      <c r="AE1501" s="34"/>
      <c r="AR1501" s="202" t="s">
        <v>865</v>
      </c>
      <c r="AT1501" s="202" t="s">
        <v>167</v>
      </c>
      <c r="AU1501" s="202" t="s">
        <v>84</v>
      </c>
      <c r="AY1501" s="17" t="s">
        <v>164</v>
      </c>
      <c r="BE1501" s="203">
        <f>IF(N1501="základní",J1501,0)</f>
        <v>0</v>
      </c>
      <c r="BF1501" s="203">
        <f>IF(N1501="snížená",J1501,0)</f>
        <v>0</v>
      </c>
      <c r="BG1501" s="203">
        <f>IF(N1501="zákl. přenesená",J1501,0)</f>
        <v>0</v>
      </c>
      <c r="BH1501" s="203">
        <f>IF(N1501="sníž. přenesená",J1501,0)</f>
        <v>0</v>
      </c>
      <c r="BI1501" s="203">
        <f>IF(N1501="nulová",J1501,0)</f>
        <v>0</v>
      </c>
      <c r="BJ1501" s="17" t="s">
        <v>84</v>
      </c>
      <c r="BK1501" s="203">
        <f>ROUND(I1501*H1501,2)</f>
        <v>0</v>
      </c>
      <c r="BL1501" s="17" t="s">
        <v>865</v>
      </c>
      <c r="BM1501" s="202" t="s">
        <v>2122</v>
      </c>
    </row>
    <row r="1502" spans="1:65" s="2" customFormat="1" ht="11.25">
      <c r="A1502" s="34"/>
      <c r="B1502" s="35"/>
      <c r="C1502" s="36"/>
      <c r="D1502" s="204" t="s">
        <v>174</v>
      </c>
      <c r="E1502" s="36"/>
      <c r="F1502" s="205" t="s">
        <v>2121</v>
      </c>
      <c r="G1502" s="36"/>
      <c r="H1502" s="36"/>
      <c r="I1502" s="206"/>
      <c r="J1502" s="36"/>
      <c r="K1502" s="36"/>
      <c r="L1502" s="39"/>
      <c r="M1502" s="207"/>
      <c r="N1502" s="208"/>
      <c r="O1502" s="71"/>
      <c r="P1502" s="71"/>
      <c r="Q1502" s="71"/>
      <c r="R1502" s="71"/>
      <c r="S1502" s="71"/>
      <c r="T1502" s="72"/>
      <c r="U1502" s="34"/>
      <c r="V1502" s="34"/>
      <c r="W1502" s="34"/>
      <c r="X1502" s="34"/>
      <c r="Y1502" s="34"/>
      <c r="Z1502" s="34"/>
      <c r="AA1502" s="34"/>
      <c r="AB1502" s="34"/>
      <c r="AC1502" s="34"/>
      <c r="AD1502" s="34"/>
      <c r="AE1502" s="34"/>
      <c r="AT1502" s="17" t="s">
        <v>174</v>
      </c>
      <c r="AU1502" s="17" t="s">
        <v>84</v>
      </c>
    </row>
    <row r="1503" spans="1:65" s="13" customFormat="1" ht="11.25">
      <c r="B1503" s="209"/>
      <c r="C1503" s="210"/>
      <c r="D1503" s="204" t="s">
        <v>176</v>
      </c>
      <c r="E1503" s="211" t="s">
        <v>1</v>
      </c>
      <c r="F1503" s="212" t="s">
        <v>2114</v>
      </c>
      <c r="G1503" s="210"/>
      <c r="H1503" s="213">
        <v>1</v>
      </c>
      <c r="I1503" s="214"/>
      <c r="J1503" s="210"/>
      <c r="K1503" s="210"/>
      <c r="L1503" s="215"/>
      <c r="M1503" s="216"/>
      <c r="N1503" s="217"/>
      <c r="O1503" s="217"/>
      <c r="P1503" s="217"/>
      <c r="Q1503" s="217"/>
      <c r="R1503" s="217"/>
      <c r="S1503" s="217"/>
      <c r="T1503" s="218"/>
      <c r="AT1503" s="219" t="s">
        <v>176</v>
      </c>
      <c r="AU1503" s="219" t="s">
        <v>84</v>
      </c>
      <c r="AV1503" s="13" t="s">
        <v>84</v>
      </c>
      <c r="AW1503" s="13" t="s">
        <v>32</v>
      </c>
      <c r="AX1503" s="13" t="s">
        <v>82</v>
      </c>
      <c r="AY1503" s="219" t="s">
        <v>164</v>
      </c>
    </row>
    <row r="1504" spans="1:65" s="2" customFormat="1" ht="14.45" customHeight="1">
      <c r="A1504" s="34"/>
      <c r="B1504" s="35"/>
      <c r="C1504" s="191" t="s">
        <v>2123</v>
      </c>
      <c r="D1504" s="191" t="s">
        <v>167</v>
      </c>
      <c r="E1504" s="192" t="s">
        <v>2124</v>
      </c>
      <c r="F1504" s="193" t="s">
        <v>2125</v>
      </c>
      <c r="G1504" s="194" t="s">
        <v>1673</v>
      </c>
      <c r="H1504" s="195">
        <v>1</v>
      </c>
      <c r="I1504" s="196"/>
      <c r="J1504" s="197">
        <f>ROUND(I1504*H1504,2)</f>
        <v>0</v>
      </c>
      <c r="K1504" s="193" t="s">
        <v>1</v>
      </c>
      <c r="L1504" s="39"/>
      <c r="M1504" s="198" t="s">
        <v>1</v>
      </c>
      <c r="N1504" s="199" t="s">
        <v>42</v>
      </c>
      <c r="O1504" s="71"/>
      <c r="P1504" s="200">
        <f>O1504*H1504</f>
        <v>0</v>
      </c>
      <c r="Q1504" s="200">
        <v>0</v>
      </c>
      <c r="R1504" s="200">
        <f>Q1504*H1504</f>
        <v>0</v>
      </c>
      <c r="S1504" s="200">
        <v>0</v>
      </c>
      <c r="T1504" s="201">
        <f>S1504*H1504</f>
        <v>0</v>
      </c>
      <c r="U1504" s="34"/>
      <c r="V1504" s="34"/>
      <c r="W1504" s="34"/>
      <c r="X1504" s="34"/>
      <c r="Y1504" s="34"/>
      <c r="Z1504" s="34"/>
      <c r="AA1504" s="34"/>
      <c r="AB1504" s="34"/>
      <c r="AC1504" s="34"/>
      <c r="AD1504" s="34"/>
      <c r="AE1504" s="34"/>
      <c r="AR1504" s="202" t="s">
        <v>865</v>
      </c>
      <c r="AT1504" s="202" t="s">
        <v>167</v>
      </c>
      <c r="AU1504" s="202" t="s">
        <v>84</v>
      </c>
      <c r="AY1504" s="17" t="s">
        <v>164</v>
      </c>
      <c r="BE1504" s="203">
        <f>IF(N1504="základní",J1504,0)</f>
        <v>0</v>
      </c>
      <c r="BF1504" s="203">
        <f>IF(N1504="snížená",J1504,0)</f>
        <v>0</v>
      </c>
      <c r="BG1504" s="203">
        <f>IF(N1504="zákl. přenesená",J1504,0)</f>
        <v>0</v>
      </c>
      <c r="BH1504" s="203">
        <f>IF(N1504="sníž. přenesená",J1504,0)</f>
        <v>0</v>
      </c>
      <c r="BI1504" s="203">
        <f>IF(N1504="nulová",J1504,0)</f>
        <v>0</v>
      </c>
      <c r="BJ1504" s="17" t="s">
        <v>84</v>
      </c>
      <c r="BK1504" s="203">
        <f>ROUND(I1504*H1504,2)</f>
        <v>0</v>
      </c>
      <c r="BL1504" s="17" t="s">
        <v>865</v>
      </c>
      <c r="BM1504" s="202" t="s">
        <v>2126</v>
      </c>
    </row>
    <row r="1505" spans="1:65" s="2" customFormat="1" ht="11.25">
      <c r="A1505" s="34"/>
      <c r="B1505" s="35"/>
      <c r="C1505" s="36"/>
      <c r="D1505" s="204" t="s">
        <v>174</v>
      </c>
      <c r="E1505" s="36"/>
      <c r="F1505" s="205" t="s">
        <v>2125</v>
      </c>
      <c r="G1505" s="36"/>
      <c r="H1505" s="36"/>
      <c r="I1505" s="206"/>
      <c r="J1505" s="36"/>
      <c r="K1505" s="36"/>
      <c r="L1505" s="39"/>
      <c r="M1505" s="207"/>
      <c r="N1505" s="208"/>
      <c r="O1505" s="71"/>
      <c r="P1505" s="71"/>
      <c r="Q1505" s="71"/>
      <c r="R1505" s="71"/>
      <c r="S1505" s="71"/>
      <c r="T1505" s="72"/>
      <c r="U1505" s="34"/>
      <c r="V1505" s="34"/>
      <c r="W1505" s="34"/>
      <c r="X1505" s="34"/>
      <c r="Y1505" s="34"/>
      <c r="Z1505" s="34"/>
      <c r="AA1505" s="34"/>
      <c r="AB1505" s="34"/>
      <c r="AC1505" s="34"/>
      <c r="AD1505" s="34"/>
      <c r="AE1505" s="34"/>
      <c r="AT1505" s="17" t="s">
        <v>174</v>
      </c>
      <c r="AU1505" s="17" t="s">
        <v>84</v>
      </c>
    </row>
    <row r="1506" spans="1:65" s="13" customFormat="1" ht="11.25">
      <c r="B1506" s="209"/>
      <c r="C1506" s="210"/>
      <c r="D1506" s="204" t="s">
        <v>176</v>
      </c>
      <c r="E1506" s="211" t="s">
        <v>1</v>
      </c>
      <c r="F1506" s="212" t="s">
        <v>2114</v>
      </c>
      <c r="G1506" s="210"/>
      <c r="H1506" s="213">
        <v>1</v>
      </c>
      <c r="I1506" s="214"/>
      <c r="J1506" s="210"/>
      <c r="K1506" s="210"/>
      <c r="L1506" s="215"/>
      <c r="M1506" s="216"/>
      <c r="N1506" s="217"/>
      <c r="O1506" s="217"/>
      <c r="P1506" s="217"/>
      <c r="Q1506" s="217"/>
      <c r="R1506" s="217"/>
      <c r="S1506" s="217"/>
      <c r="T1506" s="218"/>
      <c r="AT1506" s="219" t="s">
        <v>176</v>
      </c>
      <c r="AU1506" s="219" t="s">
        <v>84</v>
      </c>
      <c r="AV1506" s="13" t="s">
        <v>84</v>
      </c>
      <c r="AW1506" s="13" t="s">
        <v>32</v>
      </c>
      <c r="AX1506" s="13" t="s">
        <v>82</v>
      </c>
      <c r="AY1506" s="219" t="s">
        <v>164</v>
      </c>
    </row>
    <row r="1507" spans="1:65" s="2" customFormat="1" ht="14.45" customHeight="1">
      <c r="A1507" s="34"/>
      <c r="B1507" s="35"/>
      <c r="C1507" s="191" t="s">
        <v>2127</v>
      </c>
      <c r="D1507" s="191" t="s">
        <v>167</v>
      </c>
      <c r="E1507" s="192" t="s">
        <v>2128</v>
      </c>
      <c r="F1507" s="193" t="s">
        <v>2129</v>
      </c>
      <c r="G1507" s="194" t="s">
        <v>1673</v>
      </c>
      <c r="H1507" s="195">
        <v>1</v>
      </c>
      <c r="I1507" s="196"/>
      <c r="J1507" s="197">
        <f>ROUND(I1507*H1507,2)</f>
        <v>0</v>
      </c>
      <c r="K1507" s="193" t="s">
        <v>1</v>
      </c>
      <c r="L1507" s="39"/>
      <c r="M1507" s="198" t="s">
        <v>1</v>
      </c>
      <c r="N1507" s="199" t="s">
        <v>42</v>
      </c>
      <c r="O1507" s="71"/>
      <c r="P1507" s="200">
        <f>O1507*H1507</f>
        <v>0</v>
      </c>
      <c r="Q1507" s="200">
        <v>0</v>
      </c>
      <c r="R1507" s="200">
        <f>Q1507*H1507</f>
        <v>0</v>
      </c>
      <c r="S1507" s="200">
        <v>0</v>
      </c>
      <c r="T1507" s="201">
        <f>S1507*H1507</f>
        <v>0</v>
      </c>
      <c r="U1507" s="34"/>
      <c r="V1507" s="34"/>
      <c r="W1507" s="34"/>
      <c r="X1507" s="34"/>
      <c r="Y1507" s="34"/>
      <c r="Z1507" s="34"/>
      <c r="AA1507" s="34"/>
      <c r="AB1507" s="34"/>
      <c r="AC1507" s="34"/>
      <c r="AD1507" s="34"/>
      <c r="AE1507" s="34"/>
      <c r="AR1507" s="202" t="s">
        <v>865</v>
      </c>
      <c r="AT1507" s="202" t="s">
        <v>167</v>
      </c>
      <c r="AU1507" s="202" t="s">
        <v>84</v>
      </c>
      <c r="AY1507" s="17" t="s">
        <v>164</v>
      </c>
      <c r="BE1507" s="203">
        <f>IF(N1507="základní",J1507,0)</f>
        <v>0</v>
      </c>
      <c r="BF1507" s="203">
        <f>IF(N1507="snížená",J1507,0)</f>
        <v>0</v>
      </c>
      <c r="BG1507" s="203">
        <f>IF(N1507="zákl. přenesená",J1507,0)</f>
        <v>0</v>
      </c>
      <c r="BH1507" s="203">
        <f>IF(N1507="sníž. přenesená",J1507,0)</f>
        <v>0</v>
      </c>
      <c r="BI1507" s="203">
        <f>IF(N1507="nulová",J1507,0)</f>
        <v>0</v>
      </c>
      <c r="BJ1507" s="17" t="s">
        <v>84</v>
      </c>
      <c r="BK1507" s="203">
        <f>ROUND(I1507*H1507,2)</f>
        <v>0</v>
      </c>
      <c r="BL1507" s="17" t="s">
        <v>865</v>
      </c>
      <c r="BM1507" s="202" t="s">
        <v>2130</v>
      </c>
    </row>
    <row r="1508" spans="1:65" s="2" customFormat="1" ht="11.25">
      <c r="A1508" s="34"/>
      <c r="B1508" s="35"/>
      <c r="C1508" s="36"/>
      <c r="D1508" s="204" t="s">
        <v>174</v>
      </c>
      <c r="E1508" s="36"/>
      <c r="F1508" s="205" t="s">
        <v>2129</v>
      </c>
      <c r="G1508" s="36"/>
      <c r="H1508" s="36"/>
      <c r="I1508" s="206"/>
      <c r="J1508" s="36"/>
      <c r="K1508" s="36"/>
      <c r="L1508" s="39"/>
      <c r="M1508" s="207"/>
      <c r="N1508" s="208"/>
      <c r="O1508" s="71"/>
      <c r="P1508" s="71"/>
      <c r="Q1508" s="71"/>
      <c r="R1508" s="71"/>
      <c r="S1508" s="71"/>
      <c r="T1508" s="72"/>
      <c r="U1508" s="34"/>
      <c r="V1508" s="34"/>
      <c r="W1508" s="34"/>
      <c r="X1508" s="34"/>
      <c r="Y1508" s="34"/>
      <c r="Z1508" s="34"/>
      <c r="AA1508" s="34"/>
      <c r="AB1508" s="34"/>
      <c r="AC1508" s="34"/>
      <c r="AD1508" s="34"/>
      <c r="AE1508" s="34"/>
      <c r="AT1508" s="17" t="s">
        <v>174</v>
      </c>
      <c r="AU1508" s="17" t="s">
        <v>84</v>
      </c>
    </row>
    <row r="1509" spans="1:65" s="13" customFormat="1" ht="11.25">
      <c r="B1509" s="209"/>
      <c r="C1509" s="210"/>
      <c r="D1509" s="204" t="s">
        <v>176</v>
      </c>
      <c r="E1509" s="211" t="s">
        <v>1</v>
      </c>
      <c r="F1509" s="212" t="s">
        <v>2114</v>
      </c>
      <c r="G1509" s="210"/>
      <c r="H1509" s="213">
        <v>1</v>
      </c>
      <c r="I1509" s="214"/>
      <c r="J1509" s="210"/>
      <c r="K1509" s="210"/>
      <c r="L1509" s="215"/>
      <c r="M1509" s="216"/>
      <c r="N1509" s="217"/>
      <c r="O1509" s="217"/>
      <c r="P1509" s="217"/>
      <c r="Q1509" s="217"/>
      <c r="R1509" s="217"/>
      <c r="S1509" s="217"/>
      <c r="T1509" s="218"/>
      <c r="AT1509" s="219" t="s">
        <v>176</v>
      </c>
      <c r="AU1509" s="219" t="s">
        <v>84</v>
      </c>
      <c r="AV1509" s="13" t="s">
        <v>84</v>
      </c>
      <c r="AW1509" s="13" t="s">
        <v>32</v>
      </c>
      <c r="AX1509" s="13" t="s">
        <v>82</v>
      </c>
      <c r="AY1509" s="219" t="s">
        <v>164</v>
      </c>
    </row>
    <row r="1510" spans="1:65" s="2" customFormat="1" ht="24.2" customHeight="1">
      <c r="A1510" s="34"/>
      <c r="B1510" s="35"/>
      <c r="C1510" s="191" t="s">
        <v>2131</v>
      </c>
      <c r="D1510" s="191" t="s">
        <v>167</v>
      </c>
      <c r="E1510" s="192" t="s">
        <v>2132</v>
      </c>
      <c r="F1510" s="193" t="s">
        <v>2133</v>
      </c>
      <c r="G1510" s="194" t="s">
        <v>207</v>
      </c>
      <c r="H1510" s="195">
        <v>1.0999999999999999E-2</v>
      </c>
      <c r="I1510" s="196"/>
      <c r="J1510" s="197">
        <f>ROUND(I1510*H1510,2)</f>
        <v>0</v>
      </c>
      <c r="K1510" s="193" t="s">
        <v>171</v>
      </c>
      <c r="L1510" s="39"/>
      <c r="M1510" s="198" t="s">
        <v>1</v>
      </c>
      <c r="N1510" s="199" t="s">
        <v>42</v>
      </c>
      <c r="O1510" s="71"/>
      <c r="P1510" s="200">
        <f>O1510*H1510</f>
        <v>0</v>
      </c>
      <c r="Q1510" s="200">
        <v>0</v>
      </c>
      <c r="R1510" s="200">
        <f>Q1510*H1510</f>
        <v>0</v>
      </c>
      <c r="S1510" s="200">
        <v>0</v>
      </c>
      <c r="T1510" s="201">
        <f>S1510*H1510</f>
        <v>0</v>
      </c>
      <c r="U1510" s="34"/>
      <c r="V1510" s="34"/>
      <c r="W1510" s="34"/>
      <c r="X1510" s="34"/>
      <c r="Y1510" s="34"/>
      <c r="Z1510" s="34"/>
      <c r="AA1510" s="34"/>
      <c r="AB1510" s="34"/>
      <c r="AC1510" s="34"/>
      <c r="AD1510" s="34"/>
      <c r="AE1510" s="34"/>
      <c r="AR1510" s="202" t="s">
        <v>865</v>
      </c>
      <c r="AT1510" s="202" t="s">
        <v>167</v>
      </c>
      <c r="AU1510" s="202" t="s">
        <v>84</v>
      </c>
      <c r="AY1510" s="17" t="s">
        <v>164</v>
      </c>
      <c r="BE1510" s="203">
        <f>IF(N1510="základní",J1510,0)</f>
        <v>0</v>
      </c>
      <c r="BF1510" s="203">
        <f>IF(N1510="snížená",J1510,0)</f>
        <v>0</v>
      </c>
      <c r="BG1510" s="203">
        <f>IF(N1510="zákl. přenesená",J1510,0)</f>
        <v>0</v>
      </c>
      <c r="BH1510" s="203">
        <f>IF(N1510="sníž. přenesená",J1510,0)</f>
        <v>0</v>
      </c>
      <c r="BI1510" s="203">
        <f>IF(N1510="nulová",J1510,0)</f>
        <v>0</v>
      </c>
      <c r="BJ1510" s="17" t="s">
        <v>84</v>
      </c>
      <c r="BK1510" s="203">
        <f>ROUND(I1510*H1510,2)</f>
        <v>0</v>
      </c>
      <c r="BL1510" s="17" t="s">
        <v>865</v>
      </c>
      <c r="BM1510" s="202" t="s">
        <v>2134</v>
      </c>
    </row>
    <row r="1511" spans="1:65" s="2" customFormat="1" ht="29.25">
      <c r="A1511" s="34"/>
      <c r="B1511" s="35"/>
      <c r="C1511" s="36"/>
      <c r="D1511" s="204" t="s">
        <v>174</v>
      </c>
      <c r="E1511" s="36"/>
      <c r="F1511" s="205" t="s">
        <v>2135</v>
      </c>
      <c r="G1511" s="36"/>
      <c r="H1511" s="36"/>
      <c r="I1511" s="206"/>
      <c r="J1511" s="36"/>
      <c r="K1511" s="36"/>
      <c r="L1511" s="39"/>
      <c r="M1511" s="207"/>
      <c r="N1511" s="208"/>
      <c r="O1511" s="71"/>
      <c r="P1511" s="71"/>
      <c r="Q1511" s="71"/>
      <c r="R1511" s="71"/>
      <c r="S1511" s="71"/>
      <c r="T1511" s="72"/>
      <c r="U1511" s="34"/>
      <c r="V1511" s="34"/>
      <c r="W1511" s="34"/>
      <c r="X1511" s="34"/>
      <c r="Y1511" s="34"/>
      <c r="Z1511" s="34"/>
      <c r="AA1511" s="34"/>
      <c r="AB1511" s="34"/>
      <c r="AC1511" s="34"/>
      <c r="AD1511" s="34"/>
      <c r="AE1511" s="34"/>
      <c r="AT1511" s="17" t="s">
        <v>174</v>
      </c>
      <c r="AU1511" s="17" t="s">
        <v>84</v>
      </c>
    </row>
    <row r="1512" spans="1:65" s="12" customFormat="1" ht="22.9" customHeight="1">
      <c r="B1512" s="175"/>
      <c r="C1512" s="176"/>
      <c r="D1512" s="177" t="s">
        <v>75</v>
      </c>
      <c r="E1512" s="189" t="s">
        <v>2136</v>
      </c>
      <c r="F1512" s="189" t="s">
        <v>2137</v>
      </c>
      <c r="G1512" s="176"/>
      <c r="H1512" s="176"/>
      <c r="I1512" s="179"/>
      <c r="J1512" s="190">
        <f>BK1512</f>
        <v>0</v>
      </c>
      <c r="K1512" s="176"/>
      <c r="L1512" s="181"/>
      <c r="M1512" s="182"/>
      <c r="N1512" s="183"/>
      <c r="O1512" s="183"/>
      <c r="P1512" s="184">
        <f>SUM(P1513:P1520)</f>
        <v>0</v>
      </c>
      <c r="Q1512" s="183"/>
      <c r="R1512" s="184">
        <f>SUM(R1513:R1520)</f>
        <v>3.0000000000000001E-3</v>
      </c>
      <c r="S1512" s="183"/>
      <c r="T1512" s="185">
        <f>SUM(T1513:T1520)</f>
        <v>0</v>
      </c>
      <c r="AR1512" s="186" t="s">
        <v>84</v>
      </c>
      <c r="AT1512" s="187" t="s">
        <v>75</v>
      </c>
      <c r="AU1512" s="187" t="s">
        <v>82</v>
      </c>
      <c r="AY1512" s="186" t="s">
        <v>164</v>
      </c>
      <c r="BK1512" s="188">
        <f>SUM(BK1513:BK1520)</f>
        <v>0</v>
      </c>
    </row>
    <row r="1513" spans="1:65" s="2" customFormat="1" ht="24.2" customHeight="1">
      <c r="A1513" s="34"/>
      <c r="B1513" s="35"/>
      <c r="C1513" s="191" t="s">
        <v>2138</v>
      </c>
      <c r="D1513" s="191" t="s">
        <v>167</v>
      </c>
      <c r="E1513" s="192" t="s">
        <v>2139</v>
      </c>
      <c r="F1513" s="193" t="s">
        <v>2140</v>
      </c>
      <c r="G1513" s="194" t="s">
        <v>1673</v>
      </c>
      <c r="H1513" s="195">
        <v>3</v>
      </c>
      <c r="I1513" s="196"/>
      <c r="J1513" s="197">
        <f>ROUND(I1513*H1513,2)</f>
        <v>0</v>
      </c>
      <c r="K1513" s="193" t="s">
        <v>1</v>
      </c>
      <c r="L1513" s="39"/>
      <c r="M1513" s="198" t="s">
        <v>1</v>
      </c>
      <c r="N1513" s="199" t="s">
        <v>42</v>
      </c>
      <c r="O1513" s="71"/>
      <c r="P1513" s="200">
        <f>O1513*H1513</f>
        <v>0</v>
      </c>
      <c r="Q1513" s="200">
        <v>1E-3</v>
      </c>
      <c r="R1513" s="200">
        <f>Q1513*H1513</f>
        <v>3.0000000000000001E-3</v>
      </c>
      <c r="S1513" s="200">
        <v>0</v>
      </c>
      <c r="T1513" s="201">
        <f>S1513*H1513</f>
        <v>0</v>
      </c>
      <c r="U1513" s="34"/>
      <c r="V1513" s="34"/>
      <c r="W1513" s="34"/>
      <c r="X1513" s="34"/>
      <c r="Y1513" s="34"/>
      <c r="Z1513" s="34"/>
      <c r="AA1513" s="34"/>
      <c r="AB1513" s="34"/>
      <c r="AC1513" s="34"/>
      <c r="AD1513" s="34"/>
      <c r="AE1513" s="34"/>
      <c r="AR1513" s="202" t="s">
        <v>865</v>
      </c>
      <c r="AT1513" s="202" t="s">
        <v>167</v>
      </c>
      <c r="AU1513" s="202" t="s">
        <v>84</v>
      </c>
      <c r="AY1513" s="17" t="s">
        <v>164</v>
      </c>
      <c r="BE1513" s="203">
        <f>IF(N1513="základní",J1513,0)</f>
        <v>0</v>
      </c>
      <c r="BF1513" s="203">
        <f>IF(N1513="snížená",J1513,0)</f>
        <v>0</v>
      </c>
      <c r="BG1513" s="203">
        <f>IF(N1513="zákl. přenesená",J1513,0)</f>
        <v>0</v>
      </c>
      <c r="BH1513" s="203">
        <f>IF(N1513="sníž. přenesená",J1513,0)</f>
        <v>0</v>
      </c>
      <c r="BI1513" s="203">
        <f>IF(N1513="nulová",J1513,0)</f>
        <v>0</v>
      </c>
      <c r="BJ1513" s="17" t="s">
        <v>84</v>
      </c>
      <c r="BK1513" s="203">
        <f>ROUND(I1513*H1513,2)</f>
        <v>0</v>
      </c>
      <c r="BL1513" s="17" t="s">
        <v>865</v>
      </c>
      <c r="BM1513" s="202" t="s">
        <v>2141</v>
      </c>
    </row>
    <row r="1514" spans="1:65" s="2" customFormat="1" ht="11.25">
      <c r="A1514" s="34"/>
      <c r="B1514" s="35"/>
      <c r="C1514" s="36"/>
      <c r="D1514" s="204" t="s">
        <v>174</v>
      </c>
      <c r="E1514" s="36"/>
      <c r="F1514" s="205" t="s">
        <v>2140</v>
      </c>
      <c r="G1514" s="36"/>
      <c r="H1514" s="36"/>
      <c r="I1514" s="206"/>
      <c r="J1514" s="36"/>
      <c r="K1514" s="36"/>
      <c r="L1514" s="39"/>
      <c r="M1514" s="207"/>
      <c r="N1514" s="208"/>
      <c r="O1514" s="71"/>
      <c r="P1514" s="71"/>
      <c r="Q1514" s="71"/>
      <c r="R1514" s="71"/>
      <c r="S1514" s="71"/>
      <c r="T1514" s="72"/>
      <c r="U1514" s="34"/>
      <c r="V1514" s="34"/>
      <c r="W1514" s="34"/>
      <c r="X1514" s="34"/>
      <c r="Y1514" s="34"/>
      <c r="Z1514" s="34"/>
      <c r="AA1514" s="34"/>
      <c r="AB1514" s="34"/>
      <c r="AC1514" s="34"/>
      <c r="AD1514" s="34"/>
      <c r="AE1514" s="34"/>
      <c r="AT1514" s="17" t="s">
        <v>174</v>
      </c>
      <c r="AU1514" s="17" t="s">
        <v>84</v>
      </c>
    </row>
    <row r="1515" spans="1:65" s="13" customFormat="1" ht="22.5">
      <c r="B1515" s="209"/>
      <c r="C1515" s="210"/>
      <c r="D1515" s="204" t="s">
        <v>176</v>
      </c>
      <c r="E1515" s="211" t="s">
        <v>1</v>
      </c>
      <c r="F1515" s="212" t="s">
        <v>2142</v>
      </c>
      <c r="G1515" s="210"/>
      <c r="H1515" s="213">
        <v>3</v>
      </c>
      <c r="I1515" s="214"/>
      <c r="J1515" s="210"/>
      <c r="K1515" s="210"/>
      <c r="L1515" s="215"/>
      <c r="M1515" s="216"/>
      <c r="N1515" s="217"/>
      <c r="O1515" s="217"/>
      <c r="P1515" s="217"/>
      <c r="Q1515" s="217"/>
      <c r="R1515" s="217"/>
      <c r="S1515" s="217"/>
      <c r="T1515" s="218"/>
      <c r="AT1515" s="219" t="s">
        <v>176</v>
      </c>
      <c r="AU1515" s="219" t="s">
        <v>84</v>
      </c>
      <c r="AV1515" s="13" t="s">
        <v>84</v>
      </c>
      <c r="AW1515" s="13" t="s">
        <v>32</v>
      </c>
      <c r="AX1515" s="13" t="s">
        <v>82</v>
      </c>
      <c r="AY1515" s="219" t="s">
        <v>164</v>
      </c>
    </row>
    <row r="1516" spans="1:65" s="2" customFormat="1" ht="24.2" customHeight="1">
      <c r="A1516" s="34"/>
      <c r="B1516" s="35"/>
      <c r="C1516" s="191" t="s">
        <v>2143</v>
      </c>
      <c r="D1516" s="191" t="s">
        <v>167</v>
      </c>
      <c r="E1516" s="192" t="s">
        <v>2144</v>
      </c>
      <c r="F1516" s="193" t="s">
        <v>2145</v>
      </c>
      <c r="G1516" s="194" t="s">
        <v>1673</v>
      </c>
      <c r="H1516" s="195">
        <v>1</v>
      </c>
      <c r="I1516" s="196"/>
      <c r="J1516" s="197">
        <f>ROUND(I1516*H1516,2)</f>
        <v>0</v>
      </c>
      <c r="K1516" s="193" t="s">
        <v>1</v>
      </c>
      <c r="L1516" s="39"/>
      <c r="M1516" s="198" t="s">
        <v>1</v>
      </c>
      <c r="N1516" s="199" t="s">
        <v>42</v>
      </c>
      <c r="O1516" s="71"/>
      <c r="P1516" s="200">
        <f>O1516*H1516</f>
        <v>0</v>
      </c>
      <c r="Q1516" s="200">
        <v>0</v>
      </c>
      <c r="R1516" s="200">
        <f>Q1516*H1516</f>
        <v>0</v>
      </c>
      <c r="S1516" s="200">
        <v>0</v>
      </c>
      <c r="T1516" s="201">
        <f>S1516*H1516</f>
        <v>0</v>
      </c>
      <c r="U1516" s="34"/>
      <c r="V1516" s="34"/>
      <c r="W1516" s="34"/>
      <c r="X1516" s="34"/>
      <c r="Y1516" s="34"/>
      <c r="Z1516" s="34"/>
      <c r="AA1516" s="34"/>
      <c r="AB1516" s="34"/>
      <c r="AC1516" s="34"/>
      <c r="AD1516" s="34"/>
      <c r="AE1516" s="34"/>
      <c r="AR1516" s="202" t="s">
        <v>865</v>
      </c>
      <c r="AT1516" s="202" t="s">
        <v>167</v>
      </c>
      <c r="AU1516" s="202" t="s">
        <v>84</v>
      </c>
      <c r="AY1516" s="17" t="s">
        <v>164</v>
      </c>
      <c r="BE1516" s="203">
        <f>IF(N1516="základní",J1516,0)</f>
        <v>0</v>
      </c>
      <c r="BF1516" s="203">
        <f>IF(N1516="snížená",J1516,0)</f>
        <v>0</v>
      </c>
      <c r="BG1516" s="203">
        <f>IF(N1516="zákl. přenesená",J1516,0)</f>
        <v>0</v>
      </c>
      <c r="BH1516" s="203">
        <f>IF(N1516="sníž. přenesená",J1516,0)</f>
        <v>0</v>
      </c>
      <c r="BI1516" s="203">
        <f>IF(N1516="nulová",J1516,0)</f>
        <v>0</v>
      </c>
      <c r="BJ1516" s="17" t="s">
        <v>84</v>
      </c>
      <c r="BK1516" s="203">
        <f>ROUND(I1516*H1516,2)</f>
        <v>0</v>
      </c>
      <c r="BL1516" s="17" t="s">
        <v>865</v>
      </c>
      <c r="BM1516" s="202" t="s">
        <v>2146</v>
      </c>
    </row>
    <row r="1517" spans="1:65" s="2" customFormat="1" ht="11.25">
      <c r="A1517" s="34"/>
      <c r="B1517" s="35"/>
      <c r="C1517" s="36"/>
      <c r="D1517" s="204" t="s">
        <v>174</v>
      </c>
      <c r="E1517" s="36"/>
      <c r="F1517" s="205" t="s">
        <v>2147</v>
      </c>
      <c r="G1517" s="36"/>
      <c r="H1517" s="36"/>
      <c r="I1517" s="206"/>
      <c r="J1517" s="36"/>
      <c r="K1517" s="36"/>
      <c r="L1517" s="39"/>
      <c r="M1517" s="207"/>
      <c r="N1517" s="208"/>
      <c r="O1517" s="71"/>
      <c r="P1517" s="71"/>
      <c r="Q1517" s="71"/>
      <c r="R1517" s="71"/>
      <c r="S1517" s="71"/>
      <c r="T1517" s="72"/>
      <c r="U1517" s="34"/>
      <c r="V1517" s="34"/>
      <c r="W1517" s="34"/>
      <c r="X1517" s="34"/>
      <c r="Y1517" s="34"/>
      <c r="Z1517" s="34"/>
      <c r="AA1517" s="34"/>
      <c r="AB1517" s="34"/>
      <c r="AC1517" s="34"/>
      <c r="AD1517" s="34"/>
      <c r="AE1517" s="34"/>
      <c r="AT1517" s="17" t="s">
        <v>174</v>
      </c>
      <c r="AU1517" s="17" t="s">
        <v>84</v>
      </c>
    </row>
    <row r="1518" spans="1:65" s="13" customFormat="1" ht="11.25">
      <c r="B1518" s="209"/>
      <c r="C1518" s="210"/>
      <c r="D1518" s="204" t="s">
        <v>176</v>
      </c>
      <c r="E1518" s="211" t="s">
        <v>1</v>
      </c>
      <c r="F1518" s="212" t="s">
        <v>2148</v>
      </c>
      <c r="G1518" s="210"/>
      <c r="H1518" s="213">
        <v>1</v>
      </c>
      <c r="I1518" s="214"/>
      <c r="J1518" s="210"/>
      <c r="K1518" s="210"/>
      <c r="L1518" s="215"/>
      <c r="M1518" s="216"/>
      <c r="N1518" s="217"/>
      <c r="O1518" s="217"/>
      <c r="P1518" s="217"/>
      <c r="Q1518" s="217"/>
      <c r="R1518" s="217"/>
      <c r="S1518" s="217"/>
      <c r="T1518" s="218"/>
      <c r="AT1518" s="219" t="s">
        <v>176</v>
      </c>
      <c r="AU1518" s="219" t="s">
        <v>84</v>
      </c>
      <c r="AV1518" s="13" t="s">
        <v>84</v>
      </c>
      <c r="AW1518" s="13" t="s">
        <v>32</v>
      </c>
      <c r="AX1518" s="13" t="s">
        <v>82</v>
      </c>
      <c r="AY1518" s="219" t="s">
        <v>164</v>
      </c>
    </row>
    <row r="1519" spans="1:65" s="2" customFormat="1" ht="24.2" customHeight="1">
      <c r="A1519" s="34"/>
      <c r="B1519" s="35"/>
      <c r="C1519" s="191" t="s">
        <v>2149</v>
      </c>
      <c r="D1519" s="191" t="s">
        <v>167</v>
      </c>
      <c r="E1519" s="192" t="s">
        <v>2150</v>
      </c>
      <c r="F1519" s="193" t="s">
        <v>2151</v>
      </c>
      <c r="G1519" s="194" t="s">
        <v>207</v>
      </c>
      <c r="H1519" s="195">
        <v>3.0000000000000001E-3</v>
      </c>
      <c r="I1519" s="196"/>
      <c r="J1519" s="197">
        <f>ROUND(I1519*H1519,2)</f>
        <v>0</v>
      </c>
      <c r="K1519" s="193" t="s">
        <v>171</v>
      </c>
      <c r="L1519" s="39"/>
      <c r="M1519" s="198" t="s">
        <v>1</v>
      </c>
      <c r="N1519" s="199" t="s">
        <v>42</v>
      </c>
      <c r="O1519" s="71"/>
      <c r="P1519" s="200">
        <f>O1519*H1519</f>
        <v>0</v>
      </c>
      <c r="Q1519" s="200">
        <v>0</v>
      </c>
      <c r="R1519" s="200">
        <f>Q1519*H1519</f>
        <v>0</v>
      </c>
      <c r="S1519" s="200">
        <v>0</v>
      </c>
      <c r="T1519" s="201">
        <f>S1519*H1519</f>
        <v>0</v>
      </c>
      <c r="U1519" s="34"/>
      <c r="V1519" s="34"/>
      <c r="W1519" s="34"/>
      <c r="X1519" s="34"/>
      <c r="Y1519" s="34"/>
      <c r="Z1519" s="34"/>
      <c r="AA1519" s="34"/>
      <c r="AB1519" s="34"/>
      <c r="AC1519" s="34"/>
      <c r="AD1519" s="34"/>
      <c r="AE1519" s="34"/>
      <c r="AR1519" s="202" t="s">
        <v>865</v>
      </c>
      <c r="AT1519" s="202" t="s">
        <v>167</v>
      </c>
      <c r="AU1519" s="202" t="s">
        <v>84</v>
      </c>
      <c r="AY1519" s="17" t="s">
        <v>164</v>
      </c>
      <c r="BE1519" s="203">
        <f>IF(N1519="základní",J1519,0)</f>
        <v>0</v>
      </c>
      <c r="BF1519" s="203">
        <f>IF(N1519="snížená",J1519,0)</f>
        <v>0</v>
      </c>
      <c r="BG1519" s="203">
        <f>IF(N1519="zákl. přenesená",J1519,0)</f>
        <v>0</v>
      </c>
      <c r="BH1519" s="203">
        <f>IF(N1519="sníž. přenesená",J1519,0)</f>
        <v>0</v>
      </c>
      <c r="BI1519" s="203">
        <f>IF(N1519="nulová",J1519,0)</f>
        <v>0</v>
      </c>
      <c r="BJ1519" s="17" t="s">
        <v>84</v>
      </c>
      <c r="BK1519" s="203">
        <f>ROUND(I1519*H1519,2)</f>
        <v>0</v>
      </c>
      <c r="BL1519" s="17" t="s">
        <v>865</v>
      </c>
      <c r="BM1519" s="202" t="s">
        <v>2152</v>
      </c>
    </row>
    <row r="1520" spans="1:65" s="2" customFormat="1" ht="29.25">
      <c r="A1520" s="34"/>
      <c r="B1520" s="35"/>
      <c r="C1520" s="36"/>
      <c r="D1520" s="204" t="s">
        <v>174</v>
      </c>
      <c r="E1520" s="36"/>
      <c r="F1520" s="205" t="s">
        <v>2153</v>
      </c>
      <c r="G1520" s="36"/>
      <c r="H1520" s="36"/>
      <c r="I1520" s="206"/>
      <c r="J1520" s="36"/>
      <c r="K1520" s="36"/>
      <c r="L1520" s="39"/>
      <c r="M1520" s="207"/>
      <c r="N1520" s="208"/>
      <c r="O1520" s="71"/>
      <c r="P1520" s="71"/>
      <c r="Q1520" s="71"/>
      <c r="R1520" s="71"/>
      <c r="S1520" s="71"/>
      <c r="T1520" s="72"/>
      <c r="U1520" s="34"/>
      <c r="V1520" s="34"/>
      <c r="W1520" s="34"/>
      <c r="X1520" s="34"/>
      <c r="Y1520" s="34"/>
      <c r="Z1520" s="34"/>
      <c r="AA1520" s="34"/>
      <c r="AB1520" s="34"/>
      <c r="AC1520" s="34"/>
      <c r="AD1520" s="34"/>
      <c r="AE1520" s="34"/>
      <c r="AT1520" s="17" t="s">
        <v>174</v>
      </c>
      <c r="AU1520" s="17" t="s">
        <v>84</v>
      </c>
    </row>
    <row r="1521" spans="1:65" s="12" customFormat="1" ht="22.9" customHeight="1">
      <c r="B1521" s="175"/>
      <c r="C1521" s="176"/>
      <c r="D1521" s="177" t="s">
        <v>75</v>
      </c>
      <c r="E1521" s="189" t="s">
        <v>2154</v>
      </c>
      <c r="F1521" s="189" t="s">
        <v>2155</v>
      </c>
      <c r="G1521" s="176"/>
      <c r="H1521" s="176"/>
      <c r="I1521" s="179"/>
      <c r="J1521" s="190">
        <f>BK1521</f>
        <v>0</v>
      </c>
      <c r="K1521" s="176"/>
      <c r="L1521" s="181"/>
      <c r="M1521" s="182"/>
      <c r="N1521" s="183"/>
      <c r="O1521" s="183"/>
      <c r="P1521" s="184">
        <f>SUM(P1522:P1539)</f>
        <v>0</v>
      </c>
      <c r="Q1521" s="183"/>
      <c r="R1521" s="184">
        <f>SUM(R1522:R1539)</f>
        <v>0.22</v>
      </c>
      <c r="S1521" s="183"/>
      <c r="T1521" s="185">
        <f>SUM(T1522:T1539)</f>
        <v>0</v>
      </c>
      <c r="AR1521" s="186" t="s">
        <v>84</v>
      </c>
      <c r="AT1521" s="187" t="s">
        <v>75</v>
      </c>
      <c r="AU1521" s="187" t="s">
        <v>82</v>
      </c>
      <c r="AY1521" s="186" t="s">
        <v>164</v>
      </c>
      <c r="BK1521" s="188">
        <f>SUM(BK1522:BK1539)</f>
        <v>0</v>
      </c>
    </row>
    <row r="1522" spans="1:65" s="2" customFormat="1" ht="24.2" customHeight="1">
      <c r="A1522" s="34"/>
      <c r="B1522" s="35"/>
      <c r="C1522" s="191" t="s">
        <v>2156</v>
      </c>
      <c r="D1522" s="191" t="s">
        <v>167</v>
      </c>
      <c r="E1522" s="192" t="s">
        <v>2157</v>
      </c>
      <c r="F1522" s="193" t="s">
        <v>2158</v>
      </c>
      <c r="G1522" s="194" t="s">
        <v>1673</v>
      </c>
      <c r="H1522" s="195">
        <v>11</v>
      </c>
      <c r="I1522" s="196"/>
      <c r="J1522" s="197">
        <f>ROUND(I1522*H1522,2)</f>
        <v>0</v>
      </c>
      <c r="K1522" s="193" t="s">
        <v>1</v>
      </c>
      <c r="L1522" s="39"/>
      <c r="M1522" s="198" t="s">
        <v>1</v>
      </c>
      <c r="N1522" s="199" t="s">
        <v>42</v>
      </c>
      <c r="O1522" s="71"/>
      <c r="P1522" s="200">
        <f>O1522*H1522</f>
        <v>0</v>
      </c>
      <c r="Q1522" s="200">
        <v>0.02</v>
      </c>
      <c r="R1522" s="200">
        <f>Q1522*H1522</f>
        <v>0.22</v>
      </c>
      <c r="S1522" s="200">
        <v>0</v>
      </c>
      <c r="T1522" s="201">
        <f>S1522*H1522</f>
        <v>0</v>
      </c>
      <c r="U1522" s="34"/>
      <c r="V1522" s="34"/>
      <c r="W1522" s="34"/>
      <c r="X1522" s="34"/>
      <c r="Y1522" s="34"/>
      <c r="Z1522" s="34"/>
      <c r="AA1522" s="34"/>
      <c r="AB1522" s="34"/>
      <c r="AC1522" s="34"/>
      <c r="AD1522" s="34"/>
      <c r="AE1522" s="34"/>
      <c r="AR1522" s="202" t="s">
        <v>865</v>
      </c>
      <c r="AT1522" s="202" t="s">
        <v>167</v>
      </c>
      <c r="AU1522" s="202" t="s">
        <v>84</v>
      </c>
      <c r="AY1522" s="17" t="s">
        <v>164</v>
      </c>
      <c r="BE1522" s="203">
        <f>IF(N1522="základní",J1522,0)</f>
        <v>0</v>
      </c>
      <c r="BF1522" s="203">
        <f>IF(N1522="snížená",J1522,0)</f>
        <v>0</v>
      </c>
      <c r="BG1522" s="203">
        <f>IF(N1522="zákl. přenesená",J1522,0)</f>
        <v>0</v>
      </c>
      <c r="BH1522" s="203">
        <f>IF(N1522="sníž. přenesená",J1522,0)</f>
        <v>0</v>
      </c>
      <c r="BI1522" s="203">
        <f>IF(N1522="nulová",J1522,0)</f>
        <v>0</v>
      </c>
      <c r="BJ1522" s="17" t="s">
        <v>84</v>
      </c>
      <c r="BK1522" s="203">
        <f>ROUND(I1522*H1522,2)</f>
        <v>0</v>
      </c>
      <c r="BL1522" s="17" t="s">
        <v>865</v>
      </c>
      <c r="BM1522" s="202" t="s">
        <v>2159</v>
      </c>
    </row>
    <row r="1523" spans="1:65" s="2" customFormat="1" ht="19.5">
      <c r="A1523" s="34"/>
      <c r="B1523" s="35"/>
      <c r="C1523" s="36"/>
      <c r="D1523" s="204" t="s">
        <v>174</v>
      </c>
      <c r="E1523" s="36"/>
      <c r="F1523" s="205" t="s">
        <v>2158</v>
      </c>
      <c r="G1523" s="36"/>
      <c r="H1523" s="36"/>
      <c r="I1523" s="206"/>
      <c r="J1523" s="36"/>
      <c r="K1523" s="36"/>
      <c r="L1523" s="39"/>
      <c r="M1523" s="207"/>
      <c r="N1523" s="208"/>
      <c r="O1523" s="71"/>
      <c r="P1523" s="71"/>
      <c r="Q1523" s="71"/>
      <c r="R1523" s="71"/>
      <c r="S1523" s="71"/>
      <c r="T1523" s="72"/>
      <c r="U1523" s="34"/>
      <c r="V1523" s="34"/>
      <c r="W1523" s="34"/>
      <c r="X1523" s="34"/>
      <c r="Y1523" s="34"/>
      <c r="Z1523" s="34"/>
      <c r="AA1523" s="34"/>
      <c r="AB1523" s="34"/>
      <c r="AC1523" s="34"/>
      <c r="AD1523" s="34"/>
      <c r="AE1523" s="34"/>
      <c r="AT1523" s="17" t="s">
        <v>174</v>
      </c>
      <c r="AU1523" s="17" t="s">
        <v>84</v>
      </c>
    </row>
    <row r="1524" spans="1:65" s="13" customFormat="1" ht="11.25">
      <c r="B1524" s="209"/>
      <c r="C1524" s="210"/>
      <c r="D1524" s="204" t="s">
        <v>176</v>
      </c>
      <c r="E1524" s="211" t="s">
        <v>1</v>
      </c>
      <c r="F1524" s="212" t="s">
        <v>2160</v>
      </c>
      <c r="G1524" s="210"/>
      <c r="H1524" s="213">
        <v>1</v>
      </c>
      <c r="I1524" s="214"/>
      <c r="J1524" s="210"/>
      <c r="K1524" s="210"/>
      <c r="L1524" s="215"/>
      <c r="M1524" s="216"/>
      <c r="N1524" s="217"/>
      <c r="O1524" s="217"/>
      <c r="P1524" s="217"/>
      <c r="Q1524" s="217"/>
      <c r="R1524" s="217"/>
      <c r="S1524" s="217"/>
      <c r="T1524" s="218"/>
      <c r="AT1524" s="219" t="s">
        <v>176</v>
      </c>
      <c r="AU1524" s="219" t="s">
        <v>84</v>
      </c>
      <c r="AV1524" s="13" t="s">
        <v>84</v>
      </c>
      <c r="AW1524" s="13" t="s">
        <v>32</v>
      </c>
      <c r="AX1524" s="13" t="s">
        <v>76</v>
      </c>
      <c r="AY1524" s="219" t="s">
        <v>164</v>
      </c>
    </row>
    <row r="1525" spans="1:65" s="13" customFormat="1" ht="11.25">
      <c r="B1525" s="209"/>
      <c r="C1525" s="210"/>
      <c r="D1525" s="204" t="s">
        <v>176</v>
      </c>
      <c r="E1525" s="211" t="s">
        <v>1</v>
      </c>
      <c r="F1525" s="212" t="s">
        <v>2161</v>
      </c>
      <c r="G1525" s="210"/>
      <c r="H1525" s="213">
        <v>1</v>
      </c>
      <c r="I1525" s="214"/>
      <c r="J1525" s="210"/>
      <c r="K1525" s="210"/>
      <c r="L1525" s="215"/>
      <c r="M1525" s="216"/>
      <c r="N1525" s="217"/>
      <c r="O1525" s="217"/>
      <c r="P1525" s="217"/>
      <c r="Q1525" s="217"/>
      <c r="R1525" s="217"/>
      <c r="S1525" s="217"/>
      <c r="T1525" s="218"/>
      <c r="AT1525" s="219" t="s">
        <v>176</v>
      </c>
      <c r="AU1525" s="219" t="s">
        <v>84</v>
      </c>
      <c r="AV1525" s="13" t="s">
        <v>84</v>
      </c>
      <c r="AW1525" s="13" t="s">
        <v>32</v>
      </c>
      <c r="AX1525" s="13" t="s">
        <v>76</v>
      </c>
      <c r="AY1525" s="219" t="s">
        <v>164</v>
      </c>
    </row>
    <row r="1526" spans="1:65" s="13" customFormat="1" ht="11.25">
      <c r="B1526" s="209"/>
      <c r="C1526" s="210"/>
      <c r="D1526" s="204" t="s">
        <v>176</v>
      </c>
      <c r="E1526" s="211" t="s">
        <v>1</v>
      </c>
      <c r="F1526" s="212" t="s">
        <v>2162</v>
      </c>
      <c r="G1526" s="210"/>
      <c r="H1526" s="213">
        <v>1</v>
      </c>
      <c r="I1526" s="214"/>
      <c r="J1526" s="210"/>
      <c r="K1526" s="210"/>
      <c r="L1526" s="215"/>
      <c r="M1526" s="216"/>
      <c r="N1526" s="217"/>
      <c r="O1526" s="217"/>
      <c r="P1526" s="217"/>
      <c r="Q1526" s="217"/>
      <c r="R1526" s="217"/>
      <c r="S1526" s="217"/>
      <c r="T1526" s="218"/>
      <c r="AT1526" s="219" t="s">
        <v>176</v>
      </c>
      <c r="AU1526" s="219" t="s">
        <v>84</v>
      </c>
      <c r="AV1526" s="13" t="s">
        <v>84</v>
      </c>
      <c r="AW1526" s="13" t="s">
        <v>32</v>
      </c>
      <c r="AX1526" s="13" t="s">
        <v>76</v>
      </c>
      <c r="AY1526" s="219" t="s">
        <v>164</v>
      </c>
    </row>
    <row r="1527" spans="1:65" s="13" customFormat="1" ht="11.25">
      <c r="B1527" s="209"/>
      <c r="C1527" s="210"/>
      <c r="D1527" s="204" t="s">
        <v>176</v>
      </c>
      <c r="E1527" s="211" t="s">
        <v>1</v>
      </c>
      <c r="F1527" s="212" t="s">
        <v>2163</v>
      </c>
      <c r="G1527" s="210"/>
      <c r="H1527" s="213">
        <v>1</v>
      </c>
      <c r="I1527" s="214"/>
      <c r="J1527" s="210"/>
      <c r="K1527" s="210"/>
      <c r="L1527" s="215"/>
      <c r="M1527" s="216"/>
      <c r="N1527" s="217"/>
      <c r="O1527" s="217"/>
      <c r="P1527" s="217"/>
      <c r="Q1527" s="217"/>
      <c r="R1527" s="217"/>
      <c r="S1527" s="217"/>
      <c r="T1527" s="218"/>
      <c r="AT1527" s="219" t="s">
        <v>176</v>
      </c>
      <c r="AU1527" s="219" t="s">
        <v>84</v>
      </c>
      <c r="AV1527" s="13" t="s">
        <v>84</v>
      </c>
      <c r="AW1527" s="13" t="s">
        <v>32</v>
      </c>
      <c r="AX1527" s="13" t="s">
        <v>76</v>
      </c>
      <c r="AY1527" s="219" t="s">
        <v>164</v>
      </c>
    </row>
    <row r="1528" spans="1:65" s="13" customFormat="1" ht="11.25">
      <c r="B1528" s="209"/>
      <c r="C1528" s="210"/>
      <c r="D1528" s="204" t="s">
        <v>176</v>
      </c>
      <c r="E1528" s="211" t="s">
        <v>1</v>
      </c>
      <c r="F1528" s="212" t="s">
        <v>2164</v>
      </c>
      <c r="G1528" s="210"/>
      <c r="H1528" s="213">
        <v>1</v>
      </c>
      <c r="I1528" s="214"/>
      <c r="J1528" s="210"/>
      <c r="K1528" s="210"/>
      <c r="L1528" s="215"/>
      <c r="M1528" s="216"/>
      <c r="N1528" s="217"/>
      <c r="O1528" s="217"/>
      <c r="P1528" s="217"/>
      <c r="Q1528" s="217"/>
      <c r="R1528" s="217"/>
      <c r="S1528" s="217"/>
      <c r="T1528" s="218"/>
      <c r="AT1528" s="219" t="s">
        <v>176</v>
      </c>
      <c r="AU1528" s="219" t="s">
        <v>84</v>
      </c>
      <c r="AV1528" s="13" t="s">
        <v>84</v>
      </c>
      <c r="AW1528" s="13" t="s">
        <v>32</v>
      </c>
      <c r="AX1528" s="13" t="s">
        <v>76</v>
      </c>
      <c r="AY1528" s="219" t="s">
        <v>164</v>
      </c>
    </row>
    <row r="1529" spans="1:65" s="15" customFormat="1" ht="11.25">
      <c r="B1529" s="241"/>
      <c r="C1529" s="242"/>
      <c r="D1529" s="204" t="s">
        <v>176</v>
      </c>
      <c r="E1529" s="243" t="s">
        <v>1</v>
      </c>
      <c r="F1529" s="244" t="s">
        <v>423</v>
      </c>
      <c r="G1529" s="242"/>
      <c r="H1529" s="245">
        <v>5</v>
      </c>
      <c r="I1529" s="246"/>
      <c r="J1529" s="242"/>
      <c r="K1529" s="242"/>
      <c r="L1529" s="247"/>
      <c r="M1529" s="248"/>
      <c r="N1529" s="249"/>
      <c r="O1529" s="249"/>
      <c r="P1529" s="249"/>
      <c r="Q1529" s="249"/>
      <c r="R1529" s="249"/>
      <c r="S1529" s="249"/>
      <c r="T1529" s="250"/>
      <c r="AT1529" s="251" t="s">
        <v>176</v>
      </c>
      <c r="AU1529" s="251" t="s">
        <v>84</v>
      </c>
      <c r="AV1529" s="15" t="s">
        <v>303</v>
      </c>
      <c r="AW1529" s="15" t="s">
        <v>32</v>
      </c>
      <c r="AX1529" s="15" t="s">
        <v>76</v>
      </c>
      <c r="AY1529" s="251" t="s">
        <v>164</v>
      </c>
    </row>
    <row r="1530" spans="1:65" s="13" customFormat="1" ht="11.25">
      <c r="B1530" s="209"/>
      <c r="C1530" s="210"/>
      <c r="D1530" s="204" t="s">
        <v>176</v>
      </c>
      <c r="E1530" s="211" t="s">
        <v>1</v>
      </c>
      <c r="F1530" s="212" t="s">
        <v>2165</v>
      </c>
      <c r="G1530" s="210"/>
      <c r="H1530" s="213">
        <v>1</v>
      </c>
      <c r="I1530" s="214"/>
      <c r="J1530" s="210"/>
      <c r="K1530" s="210"/>
      <c r="L1530" s="215"/>
      <c r="M1530" s="216"/>
      <c r="N1530" s="217"/>
      <c r="O1530" s="217"/>
      <c r="P1530" s="217"/>
      <c r="Q1530" s="217"/>
      <c r="R1530" s="217"/>
      <c r="S1530" s="217"/>
      <c r="T1530" s="218"/>
      <c r="AT1530" s="219" t="s">
        <v>176</v>
      </c>
      <c r="AU1530" s="219" t="s">
        <v>84</v>
      </c>
      <c r="AV1530" s="13" t="s">
        <v>84</v>
      </c>
      <c r="AW1530" s="13" t="s">
        <v>32</v>
      </c>
      <c r="AX1530" s="13" t="s">
        <v>76</v>
      </c>
      <c r="AY1530" s="219" t="s">
        <v>164</v>
      </c>
    </row>
    <row r="1531" spans="1:65" s="13" customFormat="1" ht="11.25">
      <c r="B1531" s="209"/>
      <c r="C1531" s="210"/>
      <c r="D1531" s="204" t="s">
        <v>176</v>
      </c>
      <c r="E1531" s="211" t="s">
        <v>1</v>
      </c>
      <c r="F1531" s="212" t="s">
        <v>2166</v>
      </c>
      <c r="G1531" s="210"/>
      <c r="H1531" s="213">
        <v>1</v>
      </c>
      <c r="I1531" s="214"/>
      <c r="J1531" s="210"/>
      <c r="K1531" s="210"/>
      <c r="L1531" s="215"/>
      <c r="M1531" s="216"/>
      <c r="N1531" s="217"/>
      <c r="O1531" s="217"/>
      <c r="P1531" s="217"/>
      <c r="Q1531" s="217"/>
      <c r="R1531" s="217"/>
      <c r="S1531" s="217"/>
      <c r="T1531" s="218"/>
      <c r="AT1531" s="219" t="s">
        <v>176</v>
      </c>
      <c r="AU1531" s="219" t="s">
        <v>84</v>
      </c>
      <c r="AV1531" s="13" t="s">
        <v>84</v>
      </c>
      <c r="AW1531" s="13" t="s">
        <v>32</v>
      </c>
      <c r="AX1531" s="13" t="s">
        <v>76</v>
      </c>
      <c r="AY1531" s="219" t="s">
        <v>164</v>
      </c>
    </row>
    <row r="1532" spans="1:65" s="13" customFormat="1" ht="11.25">
      <c r="B1532" s="209"/>
      <c r="C1532" s="210"/>
      <c r="D1532" s="204" t="s">
        <v>176</v>
      </c>
      <c r="E1532" s="211" t="s">
        <v>1</v>
      </c>
      <c r="F1532" s="212" t="s">
        <v>2167</v>
      </c>
      <c r="G1532" s="210"/>
      <c r="H1532" s="213">
        <v>1</v>
      </c>
      <c r="I1532" s="214"/>
      <c r="J1532" s="210"/>
      <c r="K1532" s="210"/>
      <c r="L1532" s="215"/>
      <c r="M1532" s="216"/>
      <c r="N1532" s="217"/>
      <c r="O1532" s="217"/>
      <c r="P1532" s="217"/>
      <c r="Q1532" s="217"/>
      <c r="R1532" s="217"/>
      <c r="S1532" s="217"/>
      <c r="T1532" s="218"/>
      <c r="AT1532" s="219" t="s">
        <v>176</v>
      </c>
      <c r="AU1532" s="219" t="s">
        <v>84</v>
      </c>
      <c r="AV1532" s="13" t="s">
        <v>84</v>
      </c>
      <c r="AW1532" s="13" t="s">
        <v>32</v>
      </c>
      <c r="AX1532" s="13" t="s">
        <v>76</v>
      </c>
      <c r="AY1532" s="219" t="s">
        <v>164</v>
      </c>
    </row>
    <row r="1533" spans="1:65" s="13" customFormat="1" ht="11.25">
      <c r="B1533" s="209"/>
      <c r="C1533" s="210"/>
      <c r="D1533" s="204" t="s">
        <v>176</v>
      </c>
      <c r="E1533" s="211" t="s">
        <v>1</v>
      </c>
      <c r="F1533" s="212" t="s">
        <v>2168</v>
      </c>
      <c r="G1533" s="210"/>
      <c r="H1533" s="213">
        <v>1</v>
      </c>
      <c r="I1533" s="214"/>
      <c r="J1533" s="210"/>
      <c r="K1533" s="210"/>
      <c r="L1533" s="215"/>
      <c r="M1533" s="216"/>
      <c r="N1533" s="217"/>
      <c r="O1533" s="217"/>
      <c r="P1533" s="217"/>
      <c r="Q1533" s="217"/>
      <c r="R1533" s="217"/>
      <c r="S1533" s="217"/>
      <c r="T1533" s="218"/>
      <c r="AT1533" s="219" t="s">
        <v>176</v>
      </c>
      <c r="AU1533" s="219" t="s">
        <v>84</v>
      </c>
      <c r="AV1533" s="13" t="s">
        <v>84</v>
      </c>
      <c r="AW1533" s="13" t="s">
        <v>32</v>
      </c>
      <c r="AX1533" s="13" t="s">
        <v>76</v>
      </c>
      <c r="AY1533" s="219" t="s">
        <v>164</v>
      </c>
    </row>
    <row r="1534" spans="1:65" s="13" customFormat="1" ht="11.25">
      <c r="B1534" s="209"/>
      <c r="C1534" s="210"/>
      <c r="D1534" s="204" t="s">
        <v>176</v>
      </c>
      <c r="E1534" s="211" t="s">
        <v>1</v>
      </c>
      <c r="F1534" s="212" t="s">
        <v>2169</v>
      </c>
      <c r="G1534" s="210"/>
      <c r="H1534" s="213">
        <v>1</v>
      </c>
      <c r="I1534" s="214"/>
      <c r="J1534" s="210"/>
      <c r="K1534" s="210"/>
      <c r="L1534" s="215"/>
      <c r="M1534" s="216"/>
      <c r="N1534" s="217"/>
      <c r="O1534" s="217"/>
      <c r="P1534" s="217"/>
      <c r="Q1534" s="217"/>
      <c r="R1534" s="217"/>
      <c r="S1534" s="217"/>
      <c r="T1534" s="218"/>
      <c r="AT1534" s="219" t="s">
        <v>176</v>
      </c>
      <c r="AU1534" s="219" t="s">
        <v>84</v>
      </c>
      <c r="AV1534" s="13" t="s">
        <v>84</v>
      </c>
      <c r="AW1534" s="13" t="s">
        <v>32</v>
      </c>
      <c r="AX1534" s="13" t="s">
        <v>76</v>
      </c>
      <c r="AY1534" s="219" t="s">
        <v>164</v>
      </c>
    </row>
    <row r="1535" spans="1:65" s="13" customFormat="1" ht="11.25">
      <c r="B1535" s="209"/>
      <c r="C1535" s="210"/>
      <c r="D1535" s="204" t="s">
        <v>176</v>
      </c>
      <c r="E1535" s="211" t="s">
        <v>1</v>
      </c>
      <c r="F1535" s="212" t="s">
        <v>2170</v>
      </c>
      <c r="G1535" s="210"/>
      <c r="H1535" s="213">
        <v>1</v>
      </c>
      <c r="I1535" s="214"/>
      <c r="J1535" s="210"/>
      <c r="K1535" s="210"/>
      <c r="L1535" s="215"/>
      <c r="M1535" s="216"/>
      <c r="N1535" s="217"/>
      <c r="O1535" s="217"/>
      <c r="P1535" s="217"/>
      <c r="Q1535" s="217"/>
      <c r="R1535" s="217"/>
      <c r="S1535" s="217"/>
      <c r="T1535" s="218"/>
      <c r="AT1535" s="219" t="s">
        <v>176</v>
      </c>
      <c r="AU1535" s="219" t="s">
        <v>84</v>
      </c>
      <c r="AV1535" s="13" t="s">
        <v>84</v>
      </c>
      <c r="AW1535" s="13" t="s">
        <v>32</v>
      </c>
      <c r="AX1535" s="13" t="s">
        <v>76</v>
      </c>
      <c r="AY1535" s="219" t="s">
        <v>164</v>
      </c>
    </row>
    <row r="1536" spans="1:65" s="15" customFormat="1" ht="11.25">
      <c r="B1536" s="241"/>
      <c r="C1536" s="242"/>
      <c r="D1536" s="204" t="s">
        <v>176</v>
      </c>
      <c r="E1536" s="243" t="s">
        <v>1</v>
      </c>
      <c r="F1536" s="244" t="s">
        <v>423</v>
      </c>
      <c r="G1536" s="242"/>
      <c r="H1536" s="245">
        <v>6</v>
      </c>
      <c r="I1536" s="246"/>
      <c r="J1536" s="242"/>
      <c r="K1536" s="242"/>
      <c r="L1536" s="247"/>
      <c r="M1536" s="248"/>
      <c r="N1536" s="249"/>
      <c r="O1536" s="249"/>
      <c r="P1536" s="249"/>
      <c r="Q1536" s="249"/>
      <c r="R1536" s="249"/>
      <c r="S1536" s="249"/>
      <c r="T1536" s="250"/>
      <c r="AT1536" s="251" t="s">
        <v>176</v>
      </c>
      <c r="AU1536" s="251" t="s">
        <v>84</v>
      </c>
      <c r="AV1536" s="15" t="s">
        <v>303</v>
      </c>
      <c r="AW1536" s="15" t="s">
        <v>32</v>
      </c>
      <c r="AX1536" s="15" t="s">
        <v>76</v>
      </c>
      <c r="AY1536" s="251" t="s">
        <v>164</v>
      </c>
    </row>
    <row r="1537" spans="1:65" s="14" customFormat="1" ht="11.25">
      <c r="B1537" s="220"/>
      <c r="C1537" s="221"/>
      <c r="D1537" s="204" t="s">
        <v>176</v>
      </c>
      <c r="E1537" s="222" t="s">
        <v>1</v>
      </c>
      <c r="F1537" s="223" t="s">
        <v>185</v>
      </c>
      <c r="G1537" s="221"/>
      <c r="H1537" s="224">
        <v>11</v>
      </c>
      <c r="I1537" s="225"/>
      <c r="J1537" s="221"/>
      <c r="K1537" s="221"/>
      <c r="L1537" s="226"/>
      <c r="M1537" s="227"/>
      <c r="N1537" s="228"/>
      <c r="O1537" s="228"/>
      <c r="P1537" s="228"/>
      <c r="Q1537" s="228"/>
      <c r="R1537" s="228"/>
      <c r="S1537" s="228"/>
      <c r="T1537" s="229"/>
      <c r="AT1537" s="230" t="s">
        <v>176</v>
      </c>
      <c r="AU1537" s="230" t="s">
        <v>84</v>
      </c>
      <c r="AV1537" s="14" t="s">
        <v>172</v>
      </c>
      <c r="AW1537" s="14" t="s">
        <v>32</v>
      </c>
      <c r="AX1537" s="14" t="s">
        <v>82</v>
      </c>
      <c r="AY1537" s="230" t="s">
        <v>164</v>
      </c>
    </row>
    <row r="1538" spans="1:65" s="2" customFormat="1" ht="24.2" customHeight="1">
      <c r="A1538" s="34"/>
      <c r="B1538" s="35"/>
      <c r="C1538" s="191" t="s">
        <v>2171</v>
      </c>
      <c r="D1538" s="191" t="s">
        <v>167</v>
      </c>
      <c r="E1538" s="192" t="s">
        <v>2172</v>
      </c>
      <c r="F1538" s="193" t="s">
        <v>2173</v>
      </c>
      <c r="G1538" s="194" t="s">
        <v>207</v>
      </c>
      <c r="H1538" s="195">
        <v>0.22</v>
      </c>
      <c r="I1538" s="196"/>
      <c r="J1538" s="197">
        <f>ROUND(I1538*H1538,2)</f>
        <v>0</v>
      </c>
      <c r="K1538" s="193" t="s">
        <v>171</v>
      </c>
      <c r="L1538" s="39"/>
      <c r="M1538" s="198" t="s">
        <v>1</v>
      </c>
      <c r="N1538" s="199" t="s">
        <v>42</v>
      </c>
      <c r="O1538" s="71"/>
      <c r="P1538" s="200">
        <f>O1538*H1538</f>
        <v>0</v>
      </c>
      <c r="Q1538" s="200">
        <v>0</v>
      </c>
      <c r="R1538" s="200">
        <f>Q1538*H1538</f>
        <v>0</v>
      </c>
      <c r="S1538" s="200">
        <v>0</v>
      </c>
      <c r="T1538" s="201">
        <f>S1538*H1538</f>
        <v>0</v>
      </c>
      <c r="U1538" s="34"/>
      <c r="V1538" s="34"/>
      <c r="W1538" s="34"/>
      <c r="X1538" s="34"/>
      <c r="Y1538" s="34"/>
      <c r="Z1538" s="34"/>
      <c r="AA1538" s="34"/>
      <c r="AB1538" s="34"/>
      <c r="AC1538" s="34"/>
      <c r="AD1538" s="34"/>
      <c r="AE1538" s="34"/>
      <c r="AR1538" s="202" t="s">
        <v>865</v>
      </c>
      <c r="AT1538" s="202" t="s">
        <v>167</v>
      </c>
      <c r="AU1538" s="202" t="s">
        <v>84</v>
      </c>
      <c r="AY1538" s="17" t="s">
        <v>164</v>
      </c>
      <c r="BE1538" s="203">
        <f>IF(N1538="základní",J1538,0)</f>
        <v>0</v>
      </c>
      <c r="BF1538" s="203">
        <f>IF(N1538="snížená",J1538,0)</f>
        <v>0</v>
      </c>
      <c r="BG1538" s="203">
        <f>IF(N1538="zákl. přenesená",J1538,0)</f>
        <v>0</v>
      </c>
      <c r="BH1538" s="203">
        <f>IF(N1538="sníž. přenesená",J1538,0)</f>
        <v>0</v>
      </c>
      <c r="BI1538" s="203">
        <f>IF(N1538="nulová",J1538,0)</f>
        <v>0</v>
      </c>
      <c r="BJ1538" s="17" t="s">
        <v>84</v>
      </c>
      <c r="BK1538" s="203">
        <f>ROUND(I1538*H1538,2)</f>
        <v>0</v>
      </c>
      <c r="BL1538" s="17" t="s">
        <v>865</v>
      </c>
      <c r="BM1538" s="202" t="s">
        <v>2174</v>
      </c>
    </row>
    <row r="1539" spans="1:65" s="2" customFormat="1" ht="29.25">
      <c r="A1539" s="34"/>
      <c r="B1539" s="35"/>
      <c r="C1539" s="36"/>
      <c r="D1539" s="204" t="s">
        <v>174</v>
      </c>
      <c r="E1539" s="36"/>
      <c r="F1539" s="205" t="s">
        <v>2175</v>
      </c>
      <c r="G1539" s="36"/>
      <c r="H1539" s="36"/>
      <c r="I1539" s="206"/>
      <c r="J1539" s="36"/>
      <c r="K1539" s="36"/>
      <c r="L1539" s="39"/>
      <c r="M1539" s="207"/>
      <c r="N1539" s="208"/>
      <c r="O1539" s="71"/>
      <c r="P1539" s="71"/>
      <c r="Q1539" s="71"/>
      <c r="R1539" s="71"/>
      <c r="S1539" s="71"/>
      <c r="T1539" s="72"/>
      <c r="U1539" s="34"/>
      <c r="V1539" s="34"/>
      <c r="W1539" s="34"/>
      <c r="X1539" s="34"/>
      <c r="Y1539" s="34"/>
      <c r="Z1539" s="34"/>
      <c r="AA1539" s="34"/>
      <c r="AB1539" s="34"/>
      <c r="AC1539" s="34"/>
      <c r="AD1539" s="34"/>
      <c r="AE1539" s="34"/>
      <c r="AT1539" s="17" t="s">
        <v>174</v>
      </c>
      <c r="AU1539" s="17" t="s">
        <v>84</v>
      </c>
    </row>
    <row r="1540" spans="1:65" s="12" customFormat="1" ht="22.9" customHeight="1">
      <c r="B1540" s="175"/>
      <c r="C1540" s="176"/>
      <c r="D1540" s="177" t="s">
        <v>75</v>
      </c>
      <c r="E1540" s="189" t="s">
        <v>2176</v>
      </c>
      <c r="F1540" s="189" t="s">
        <v>2177</v>
      </c>
      <c r="G1540" s="176"/>
      <c r="H1540" s="176"/>
      <c r="I1540" s="179"/>
      <c r="J1540" s="190">
        <f>BK1540</f>
        <v>0</v>
      </c>
      <c r="K1540" s="176"/>
      <c r="L1540" s="181"/>
      <c r="M1540" s="182"/>
      <c r="N1540" s="183"/>
      <c r="O1540" s="183"/>
      <c r="P1540" s="184">
        <f>SUM(P1541:P1586)</f>
        <v>0</v>
      </c>
      <c r="Q1540" s="183"/>
      <c r="R1540" s="184">
        <f>SUM(R1541:R1586)</f>
        <v>2.2583839999999999</v>
      </c>
      <c r="S1540" s="183"/>
      <c r="T1540" s="185">
        <f>SUM(T1541:T1586)</f>
        <v>7.3012599999999992</v>
      </c>
      <c r="AR1540" s="186" t="s">
        <v>84</v>
      </c>
      <c r="AT1540" s="187" t="s">
        <v>75</v>
      </c>
      <c r="AU1540" s="187" t="s">
        <v>82</v>
      </c>
      <c r="AY1540" s="186" t="s">
        <v>164</v>
      </c>
      <c r="BK1540" s="188">
        <f>SUM(BK1541:BK1586)</f>
        <v>0</v>
      </c>
    </row>
    <row r="1541" spans="1:65" s="2" customFormat="1" ht="14.45" customHeight="1">
      <c r="A1541" s="34"/>
      <c r="B1541" s="35"/>
      <c r="C1541" s="191" t="s">
        <v>2178</v>
      </c>
      <c r="D1541" s="191" t="s">
        <v>167</v>
      </c>
      <c r="E1541" s="192" t="s">
        <v>2179</v>
      </c>
      <c r="F1541" s="193" t="s">
        <v>2180</v>
      </c>
      <c r="G1541" s="194" t="s">
        <v>258</v>
      </c>
      <c r="H1541" s="195">
        <v>1.984</v>
      </c>
      <c r="I1541" s="196"/>
      <c r="J1541" s="197">
        <f>ROUND(I1541*H1541,2)</f>
        <v>0</v>
      </c>
      <c r="K1541" s="193" t="s">
        <v>171</v>
      </c>
      <c r="L1541" s="39"/>
      <c r="M1541" s="198" t="s">
        <v>1</v>
      </c>
      <c r="N1541" s="199" t="s">
        <v>42</v>
      </c>
      <c r="O1541" s="71"/>
      <c r="P1541" s="200">
        <f>O1541*H1541</f>
        <v>0</v>
      </c>
      <c r="Q1541" s="200">
        <v>0</v>
      </c>
      <c r="R1541" s="200">
        <f>Q1541*H1541</f>
        <v>0</v>
      </c>
      <c r="S1541" s="200">
        <v>0</v>
      </c>
      <c r="T1541" s="201">
        <f>S1541*H1541</f>
        <v>0</v>
      </c>
      <c r="U1541" s="34"/>
      <c r="V1541" s="34"/>
      <c r="W1541" s="34"/>
      <c r="X1541" s="34"/>
      <c r="Y1541" s="34"/>
      <c r="Z1541" s="34"/>
      <c r="AA1541" s="34"/>
      <c r="AB1541" s="34"/>
      <c r="AC1541" s="34"/>
      <c r="AD1541" s="34"/>
      <c r="AE1541" s="34"/>
      <c r="AR1541" s="202" t="s">
        <v>865</v>
      </c>
      <c r="AT1541" s="202" t="s">
        <v>167</v>
      </c>
      <c r="AU1541" s="202" t="s">
        <v>84</v>
      </c>
      <c r="AY1541" s="17" t="s">
        <v>164</v>
      </c>
      <c r="BE1541" s="203">
        <f>IF(N1541="základní",J1541,0)</f>
        <v>0</v>
      </c>
      <c r="BF1541" s="203">
        <f>IF(N1541="snížená",J1541,0)</f>
        <v>0</v>
      </c>
      <c r="BG1541" s="203">
        <f>IF(N1541="zákl. přenesená",J1541,0)</f>
        <v>0</v>
      </c>
      <c r="BH1541" s="203">
        <f>IF(N1541="sníž. přenesená",J1541,0)</f>
        <v>0</v>
      </c>
      <c r="BI1541" s="203">
        <f>IF(N1541="nulová",J1541,0)</f>
        <v>0</v>
      </c>
      <c r="BJ1541" s="17" t="s">
        <v>84</v>
      </c>
      <c r="BK1541" s="203">
        <f>ROUND(I1541*H1541,2)</f>
        <v>0</v>
      </c>
      <c r="BL1541" s="17" t="s">
        <v>865</v>
      </c>
      <c r="BM1541" s="202" t="s">
        <v>2181</v>
      </c>
    </row>
    <row r="1542" spans="1:65" s="2" customFormat="1" ht="19.5">
      <c r="A1542" s="34"/>
      <c r="B1542" s="35"/>
      <c r="C1542" s="36"/>
      <c r="D1542" s="204" t="s">
        <v>174</v>
      </c>
      <c r="E1542" s="36"/>
      <c r="F1542" s="205" t="s">
        <v>2182</v>
      </c>
      <c r="G1542" s="36"/>
      <c r="H1542" s="36"/>
      <c r="I1542" s="206"/>
      <c r="J1542" s="36"/>
      <c r="K1542" s="36"/>
      <c r="L1542" s="39"/>
      <c r="M1542" s="207"/>
      <c r="N1542" s="208"/>
      <c r="O1542" s="71"/>
      <c r="P1542" s="71"/>
      <c r="Q1542" s="71"/>
      <c r="R1542" s="71"/>
      <c r="S1542" s="71"/>
      <c r="T1542" s="72"/>
      <c r="U1542" s="34"/>
      <c r="V1542" s="34"/>
      <c r="W1542" s="34"/>
      <c r="X1542" s="34"/>
      <c r="Y1542" s="34"/>
      <c r="Z1542" s="34"/>
      <c r="AA1542" s="34"/>
      <c r="AB1542" s="34"/>
      <c r="AC1542" s="34"/>
      <c r="AD1542" s="34"/>
      <c r="AE1542" s="34"/>
      <c r="AT1542" s="17" t="s">
        <v>174</v>
      </c>
      <c r="AU1542" s="17" t="s">
        <v>84</v>
      </c>
    </row>
    <row r="1543" spans="1:65" s="13" customFormat="1" ht="11.25">
      <c r="B1543" s="209"/>
      <c r="C1543" s="210"/>
      <c r="D1543" s="204" t="s">
        <v>176</v>
      </c>
      <c r="E1543" s="211" t="s">
        <v>1</v>
      </c>
      <c r="F1543" s="212" t="s">
        <v>2183</v>
      </c>
      <c r="G1543" s="210"/>
      <c r="H1543" s="213">
        <v>1.984</v>
      </c>
      <c r="I1543" s="214"/>
      <c r="J1543" s="210"/>
      <c r="K1543" s="210"/>
      <c r="L1543" s="215"/>
      <c r="M1543" s="216"/>
      <c r="N1543" s="217"/>
      <c r="O1543" s="217"/>
      <c r="P1543" s="217"/>
      <c r="Q1543" s="217"/>
      <c r="R1543" s="217"/>
      <c r="S1543" s="217"/>
      <c r="T1543" s="218"/>
      <c r="AT1543" s="219" t="s">
        <v>176</v>
      </c>
      <c r="AU1543" s="219" t="s">
        <v>84</v>
      </c>
      <c r="AV1543" s="13" t="s">
        <v>84</v>
      </c>
      <c r="AW1543" s="13" t="s">
        <v>32</v>
      </c>
      <c r="AX1543" s="13" t="s">
        <v>82</v>
      </c>
      <c r="AY1543" s="219" t="s">
        <v>164</v>
      </c>
    </row>
    <row r="1544" spans="1:65" s="2" customFormat="1" ht="24.2" customHeight="1">
      <c r="A1544" s="34"/>
      <c r="B1544" s="35"/>
      <c r="C1544" s="191" t="s">
        <v>2184</v>
      </c>
      <c r="D1544" s="191" t="s">
        <v>167</v>
      </c>
      <c r="E1544" s="192" t="s">
        <v>2185</v>
      </c>
      <c r="F1544" s="193" t="s">
        <v>2186</v>
      </c>
      <c r="G1544" s="194" t="s">
        <v>170</v>
      </c>
      <c r="H1544" s="195">
        <v>1.68</v>
      </c>
      <c r="I1544" s="196"/>
      <c r="J1544" s="197">
        <f>ROUND(I1544*H1544,2)</f>
        <v>0</v>
      </c>
      <c r="K1544" s="193" t="s">
        <v>171</v>
      </c>
      <c r="L1544" s="39"/>
      <c r="M1544" s="198" t="s">
        <v>1</v>
      </c>
      <c r="N1544" s="199" t="s">
        <v>42</v>
      </c>
      <c r="O1544" s="71"/>
      <c r="P1544" s="200">
        <f>O1544*H1544</f>
        <v>0</v>
      </c>
      <c r="Q1544" s="200">
        <v>1.08E-3</v>
      </c>
      <c r="R1544" s="200">
        <f>Q1544*H1544</f>
        <v>1.8143999999999999E-3</v>
      </c>
      <c r="S1544" s="200">
        <v>0</v>
      </c>
      <c r="T1544" s="201">
        <f>S1544*H1544</f>
        <v>0</v>
      </c>
      <c r="U1544" s="34"/>
      <c r="V1544" s="34"/>
      <c r="W1544" s="34"/>
      <c r="X1544" s="34"/>
      <c r="Y1544" s="34"/>
      <c r="Z1544" s="34"/>
      <c r="AA1544" s="34"/>
      <c r="AB1544" s="34"/>
      <c r="AC1544" s="34"/>
      <c r="AD1544" s="34"/>
      <c r="AE1544" s="34"/>
      <c r="AR1544" s="202" t="s">
        <v>865</v>
      </c>
      <c r="AT1544" s="202" t="s">
        <v>167</v>
      </c>
      <c r="AU1544" s="202" t="s">
        <v>84</v>
      </c>
      <c r="AY1544" s="17" t="s">
        <v>164</v>
      </c>
      <c r="BE1544" s="203">
        <f>IF(N1544="základní",J1544,0)</f>
        <v>0</v>
      </c>
      <c r="BF1544" s="203">
        <f>IF(N1544="snížená",J1544,0)</f>
        <v>0</v>
      </c>
      <c r="BG1544" s="203">
        <f>IF(N1544="zákl. přenesená",J1544,0)</f>
        <v>0</v>
      </c>
      <c r="BH1544" s="203">
        <f>IF(N1544="sníž. přenesená",J1544,0)</f>
        <v>0</v>
      </c>
      <c r="BI1544" s="203">
        <f>IF(N1544="nulová",J1544,0)</f>
        <v>0</v>
      </c>
      <c r="BJ1544" s="17" t="s">
        <v>84</v>
      </c>
      <c r="BK1544" s="203">
        <f>ROUND(I1544*H1544,2)</f>
        <v>0</v>
      </c>
      <c r="BL1544" s="17" t="s">
        <v>865</v>
      </c>
      <c r="BM1544" s="202" t="s">
        <v>2187</v>
      </c>
    </row>
    <row r="1545" spans="1:65" s="2" customFormat="1" ht="29.25">
      <c r="A1545" s="34"/>
      <c r="B1545" s="35"/>
      <c r="C1545" s="36"/>
      <c r="D1545" s="204" t="s">
        <v>174</v>
      </c>
      <c r="E1545" s="36"/>
      <c r="F1545" s="205" t="s">
        <v>2188</v>
      </c>
      <c r="G1545" s="36"/>
      <c r="H1545" s="36"/>
      <c r="I1545" s="206"/>
      <c r="J1545" s="36"/>
      <c r="K1545" s="36"/>
      <c r="L1545" s="39"/>
      <c r="M1545" s="207"/>
      <c r="N1545" s="208"/>
      <c r="O1545" s="71"/>
      <c r="P1545" s="71"/>
      <c r="Q1545" s="71"/>
      <c r="R1545" s="71"/>
      <c r="S1545" s="71"/>
      <c r="T1545" s="72"/>
      <c r="U1545" s="34"/>
      <c r="V1545" s="34"/>
      <c r="W1545" s="34"/>
      <c r="X1545" s="34"/>
      <c r="Y1545" s="34"/>
      <c r="Z1545" s="34"/>
      <c r="AA1545" s="34"/>
      <c r="AB1545" s="34"/>
      <c r="AC1545" s="34"/>
      <c r="AD1545" s="34"/>
      <c r="AE1545" s="34"/>
      <c r="AT1545" s="17" t="s">
        <v>174</v>
      </c>
      <c r="AU1545" s="17" t="s">
        <v>84</v>
      </c>
    </row>
    <row r="1546" spans="1:65" s="13" customFormat="1" ht="11.25">
      <c r="B1546" s="209"/>
      <c r="C1546" s="210"/>
      <c r="D1546" s="204" t="s">
        <v>176</v>
      </c>
      <c r="E1546" s="211" t="s">
        <v>1</v>
      </c>
      <c r="F1546" s="212" t="s">
        <v>2189</v>
      </c>
      <c r="G1546" s="210"/>
      <c r="H1546" s="213">
        <v>1.68</v>
      </c>
      <c r="I1546" s="214"/>
      <c r="J1546" s="210"/>
      <c r="K1546" s="210"/>
      <c r="L1546" s="215"/>
      <c r="M1546" s="216"/>
      <c r="N1546" s="217"/>
      <c r="O1546" s="217"/>
      <c r="P1546" s="217"/>
      <c r="Q1546" s="217"/>
      <c r="R1546" s="217"/>
      <c r="S1546" s="217"/>
      <c r="T1546" s="218"/>
      <c r="AT1546" s="219" t="s">
        <v>176</v>
      </c>
      <c r="AU1546" s="219" t="s">
        <v>84</v>
      </c>
      <c r="AV1546" s="13" t="s">
        <v>84</v>
      </c>
      <c r="AW1546" s="13" t="s">
        <v>32</v>
      </c>
      <c r="AX1546" s="13" t="s">
        <v>82</v>
      </c>
      <c r="AY1546" s="219" t="s">
        <v>164</v>
      </c>
    </row>
    <row r="1547" spans="1:65" s="2" customFormat="1" ht="24.2" customHeight="1">
      <c r="A1547" s="34"/>
      <c r="B1547" s="35"/>
      <c r="C1547" s="191" t="s">
        <v>2190</v>
      </c>
      <c r="D1547" s="191" t="s">
        <v>167</v>
      </c>
      <c r="E1547" s="192" t="s">
        <v>2191</v>
      </c>
      <c r="F1547" s="193" t="s">
        <v>2192</v>
      </c>
      <c r="G1547" s="194" t="s">
        <v>244</v>
      </c>
      <c r="H1547" s="195">
        <v>42</v>
      </c>
      <c r="I1547" s="196"/>
      <c r="J1547" s="197">
        <f>ROUND(I1547*H1547,2)</f>
        <v>0</v>
      </c>
      <c r="K1547" s="193" t="s">
        <v>171</v>
      </c>
      <c r="L1547" s="39"/>
      <c r="M1547" s="198" t="s">
        <v>1</v>
      </c>
      <c r="N1547" s="199" t="s">
        <v>42</v>
      </c>
      <c r="O1547" s="71"/>
      <c r="P1547" s="200">
        <f>O1547*H1547</f>
        <v>0</v>
      </c>
      <c r="Q1547" s="200">
        <v>0</v>
      </c>
      <c r="R1547" s="200">
        <f>Q1547*H1547</f>
        <v>0</v>
      </c>
      <c r="S1547" s="200">
        <v>3.3000000000000002E-2</v>
      </c>
      <c r="T1547" s="201">
        <f>S1547*H1547</f>
        <v>1.3860000000000001</v>
      </c>
      <c r="U1547" s="34"/>
      <c r="V1547" s="34"/>
      <c r="W1547" s="34"/>
      <c r="X1547" s="34"/>
      <c r="Y1547" s="34"/>
      <c r="Z1547" s="34"/>
      <c r="AA1547" s="34"/>
      <c r="AB1547" s="34"/>
      <c r="AC1547" s="34"/>
      <c r="AD1547" s="34"/>
      <c r="AE1547" s="34"/>
      <c r="AR1547" s="202" t="s">
        <v>865</v>
      </c>
      <c r="AT1547" s="202" t="s">
        <v>167</v>
      </c>
      <c r="AU1547" s="202" t="s">
        <v>84</v>
      </c>
      <c r="AY1547" s="17" t="s">
        <v>164</v>
      </c>
      <c r="BE1547" s="203">
        <f>IF(N1547="základní",J1547,0)</f>
        <v>0</v>
      </c>
      <c r="BF1547" s="203">
        <f>IF(N1547="snížená",J1547,0)</f>
        <v>0</v>
      </c>
      <c r="BG1547" s="203">
        <f>IF(N1547="zákl. přenesená",J1547,0)</f>
        <v>0</v>
      </c>
      <c r="BH1547" s="203">
        <f>IF(N1547="sníž. přenesená",J1547,0)</f>
        <v>0</v>
      </c>
      <c r="BI1547" s="203">
        <f>IF(N1547="nulová",J1547,0)</f>
        <v>0</v>
      </c>
      <c r="BJ1547" s="17" t="s">
        <v>84</v>
      </c>
      <c r="BK1547" s="203">
        <f>ROUND(I1547*H1547,2)</f>
        <v>0</v>
      </c>
      <c r="BL1547" s="17" t="s">
        <v>865</v>
      </c>
      <c r="BM1547" s="202" t="s">
        <v>2193</v>
      </c>
    </row>
    <row r="1548" spans="1:65" s="2" customFormat="1" ht="29.25">
      <c r="A1548" s="34"/>
      <c r="B1548" s="35"/>
      <c r="C1548" s="36"/>
      <c r="D1548" s="204" t="s">
        <v>174</v>
      </c>
      <c r="E1548" s="36"/>
      <c r="F1548" s="205" t="s">
        <v>2194</v>
      </c>
      <c r="G1548" s="36"/>
      <c r="H1548" s="36"/>
      <c r="I1548" s="206"/>
      <c r="J1548" s="36"/>
      <c r="K1548" s="36"/>
      <c r="L1548" s="39"/>
      <c r="M1548" s="207"/>
      <c r="N1548" s="208"/>
      <c r="O1548" s="71"/>
      <c r="P1548" s="71"/>
      <c r="Q1548" s="71"/>
      <c r="R1548" s="71"/>
      <c r="S1548" s="71"/>
      <c r="T1548" s="72"/>
      <c r="U1548" s="34"/>
      <c r="V1548" s="34"/>
      <c r="W1548" s="34"/>
      <c r="X1548" s="34"/>
      <c r="Y1548" s="34"/>
      <c r="Z1548" s="34"/>
      <c r="AA1548" s="34"/>
      <c r="AB1548" s="34"/>
      <c r="AC1548" s="34"/>
      <c r="AD1548" s="34"/>
      <c r="AE1548" s="34"/>
      <c r="AT1548" s="17" t="s">
        <v>174</v>
      </c>
      <c r="AU1548" s="17" t="s">
        <v>84</v>
      </c>
    </row>
    <row r="1549" spans="1:65" s="13" customFormat="1" ht="22.5">
      <c r="B1549" s="209"/>
      <c r="C1549" s="210"/>
      <c r="D1549" s="204" t="s">
        <v>176</v>
      </c>
      <c r="E1549" s="211" t="s">
        <v>1</v>
      </c>
      <c r="F1549" s="212" t="s">
        <v>2195</v>
      </c>
      <c r="G1549" s="210"/>
      <c r="H1549" s="213">
        <v>42</v>
      </c>
      <c r="I1549" s="214"/>
      <c r="J1549" s="210"/>
      <c r="K1549" s="210"/>
      <c r="L1549" s="215"/>
      <c r="M1549" s="216"/>
      <c r="N1549" s="217"/>
      <c r="O1549" s="217"/>
      <c r="P1549" s="217"/>
      <c r="Q1549" s="217"/>
      <c r="R1549" s="217"/>
      <c r="S1549" s="217"/>
      <c r="T1549" s="218"/>
      <c r="AT1549" s="219" t="s">
        <v>176</v>
      </c>
      <c r="AU1549" s="219" t="s">
        <v>84</v>
      </c>
      <c r="AV1549" s="13" t="s">
        <v>84</v>
      </c>
      <c r="AW1549" s="13" t="s">
        <v>32</v>
      </c>
      <c r="AX1549" s="13" t="s">
        <v>82</v>
      </c>
      <c r="AY1549" s="219" t="s">
        <v>164</v>
      </c>
    </row>
    <row r="1550" spans="1:65" s="2" customFormat="1" ht="24.2" customHeight="1">
      <c r="A1550" s="34"/>
      <c r="B1550" s="35"/>
      <c r="C1550" s="191" t="s">
        <v>1069</v>
      </c>
      <c r="D1550" s="191" t="s">
        <v>167</v>
      </c>
      <c r="E1550" s="192" t="s">
        <v>2196</v>
      </c>
      <c r="F1550" s="193" t="s">
        <v>2197</v>
      </c>
      <c r="G1550" s="194" t="s">
        <v>244</v>
      </c>
      <c r="H1550" s="195">
        <v>7.9000000000000001E-2</v>
      </c>
      <c r="I1550" s="196"/>
      <c r="J1550" s="197">
        <f>ROUND(I1550*H1550,2)</f>
        <v>0</v>
      </c>
      <c r="K1550" s="193" t="s">
        <v>171</v>
      </c>
      <c r="L1550" s="39"/>
      <c r="M1550" s="198" t="s">
        <v>1</v>
      </c>
      <c r="N1550" s="199" t="s">
        <v>42</v>
      </c>
      <c r="O1550" s="71"/>
      <c r="P1550" s="200">
        <f>O1550*H1550</f>
        <v>0</v>
      </c>
      <c r="Q1550" s="200">
        <v>1.7520000000000001E-2</v>
      </c>
      <c r="R1550" s="200">
        <f>Q1550*H1550</f>
        <v>1.38408E-3</v>
      </c>
      <c r="S1550" s="200">
        <v>0</v>
      </c>
      <c r="T1550" s="201">
        <f>S1550*H1550</f>
        <v>0</v>
      </c>
      <c r="U1550" s="34"/>
      <c r="V1550" s="34"/>
      <c r="W1550" s="34"/>
      <c r="X1550" s="34"/>
      <c r="Y1550" s="34"/>
      <c r="Z1550" s="34"/>
      <c r="AA1550" s="34"/>
      <c r="AB1550" s="34"/>
      <c r="AC1550" s="34"/>
      <c r="AD1550" s="34"/>
      <c r="AE1550" s="34"/>
      <c r="AR1550" s="202" t="s">
        <v>865</v>
      </c>
      <c r="AT1550" s="202" t="s">
        <v>167</v>
      </c>
      <c r="AU1550" s="202" t="s">
        <v>84</v>
      </c>
      <c r="AY1550" s="17" t="s">
        <v>164</v>
      </c>
      <c r="BE1550" s="203">
        <f>IF(N1550="základní",J1550,0)</f>
        <v>0</v>
      </c>
      <c r="BF1550" s="203">
        <f>IF(N1550="snížená",J1550,0)</f>
        <v>0</v>
      </c>
      <c r="BG1550" s="203">
        <f>IF(N1550="zákl. přenesená",J1550,0)</f>
        <v>0</v>
      </c>
      <c r="BH1550" s="203">
        <f>IF(N1550="sníž. přenesená",J1550,0)</f>
        <v>0</v>
      </c>
      <c r="BI1550" s="203">
        <f>IF(N1550="nulová",J1550,0)</f>
        <v>0</v>
      </c>
      <c r="BJ1550" s="17" t="s">
        <v>84</v>
      </c>
      <c r="BK1550" s="203">
        <f>ROUND(I1550*H1550,2)</f>
        <v>0</v>
      </c>
      <c r="BL1550" s="17" t="s">
        <v>865</v>
      </c>
      <c r="BM1550" s="202" t="s">
        <v>2198</v>
      </c>
    </row>
    <row r="1551" spans="1:65" s="2" customFormat="1" ht="19.5">
      <c r="A1551" s="34"/>
      <c r="B1551" s="35"/>
      <c r="C1551" s="36"/>
      <c r="D1551" s="204" t="s">
        <v>174</v>
      </c>
      <c r="E1551" s="36"/>
      <c r="F1551" s="205" t="s">
        <v>2199</v>
      </c>
      <c r="G1551" s="36"/>
      <c r="H1551" s="36"/>
      <c r="I1551" s="206"/>
      <c r="J1551" s="36"/>
      <c r="K1551" s="36"/>
      <c r="L1551" s="39"/>
      <c r="M1551" s="207"/>
      <c r="N1551" s="208"/>
      <c r="O1551" s="71"/>
      <c r="P1551" s="71"/>
      <c r="Q1551" s="71"/>
      <c r="R1551" s="71"/>
      <c r="S1551" s="71"/>
      <c r="T1551" s="72"/>
      <c r="U1551" s="34"/>
      <c r="V1551" s="34"/>
      <c r="W1551" s="34"/>
      <c r="X1551" s="34"/>
      <c r="Y1551" s="34"/>
      <c r="Z1551" s="34"/>
      <c r="AA1551" s="34"/>
      <c r="AB1551" s="34"/>
      <c r="AC1551" s="34"/>
      <c r="AD1551" s="34"/>
      <c r="AE1551" s="34"/>
      <c r="AT1551" s="17" t="s">
        <v>174</v>
      </c>
      <c r="AU1551" s="17" t="s">
        <v>84</v>
      </c>
    </row>
    <row r="1552" spans="1:65" s="13" customFormat="1" ht="11.25">
      <c r="B1552" s="209"/>
      <c r="C1552" s="210"/>
      <c r="D1552" s="204" t="s">
        <v>176</v>
      </c>
      <c r="E1552" s="211" t="s">
        <v>1</v>
      </c>
      <c r="F1552" s="212" t="s">
        <v>2200</v>
      </c>
      <c r="G1552" s="210"/>
      <c r="H1552" s="213">
        <v>7.9000000000000001E-2</v>
      </c>
      <c r="I1552" s="214"/>
      <c r="J1552" s="210"/>
      <c r="K1552" s="210"/>
      <c r="L1552" s="215"/>
      <c r="M1552" s="216"/>
      <c r="N1552" s="217"/>
      <c r="O1552" s="217"/>
      <c r="P1552" s="217"/>
      <c r="Q1552" s="217"/>
      <c r="R1552" s="217"/>
      <c r="S1552" s="217"/>
      <c r="T1552" s="218"/>
      <c r="AT1552" s="219" t="s">
        <v>176</v>
      </c>
      <c r="AU1552" s="219" t="s">
        <v>84</v>
      </c>
      <c r="AV1552" s="13" t="s">
        <v>84</v>
      </c>
      <c r="AW1552" s="13" t="s">
        <v>32</v>
      </c>
      <c r="AX1552" s="13" t="s">
        <v>82</v>
      </c>
      <c r="AY1552" s="219" t="s">
        <v>164</v>
      </c>
    </row>
    <row r="1553" spans="1:65" s="2" customFormat="1" ht="24.2" customHeight="1">
      <c r="A1553" s="34"/>
      <c r="B1553" s="35"/>
      <c r="C1553" s="191" t="s">
        <v>2201</v>
      </c>
      <c r="D1553" s="191" t="s">
        <v>167</v>
      </c>
      <c r="E1553" s="192" t="s">
        <v>2202</v>
      </c>
      <c r="F1553" s="193" t="s">
        <v>2203</v>
      </c>
      <c r="G1553" s="194" t="s">
        <v>244</v>
      </c>
      <c r="H1553" s="195">
        <v>22.8</v>
      </c>
      <c r="I1553" s="196"/>
      <c r="J1553" s="197">
        <f>ROUND(I1553*H1553,2)</f>
        <v>0</v>
      </c>
      <c r="K1553" s="193" t="s">
        <v>171</v>
      </c>
      <c r="L1553" s="39"/>
      <c r="M1553" s="198" t="s">
        <v>1</v>
      </c>
      <c r="N1553" s="199" t="s">
        <v>42</v>
      </c>
      <c r="O1553" s="71"/>
      <c r="P1553" s="200">
        <f>O1553*H1553</f>
        <v>0</v>
      </c>
      <c r="Q1553" s="200">
        <v>1E-4</v>
      </c>
      <c r="R1553" s="200">
        <f>Q1553*H1553</f>
        <v>2.2800000000000003E-3</v>
      </c>
      <c r="S1553" s="200">
        <v>0</v>
      </c>
      <c r="T1553" s="201">
        <f>S1553*H1553</f>
        <v>0</v>
      </c>
      <c r="U1553" s="34"/>
      <c r="V1553" s="34"/>
      <c r="W1553" s="34"/>
      <c r="X1553" s="34"/>
      <c r="Y1553" s="34"/>
      <c r="Z1553" s="34"/>
      <c r="AA1553" s="34"/>
      <c r="AB1553" s="34"/>
      <c r="AC1553" s="34"/>
      <c r="AD1553" s="34"/>
      <c r="AE1553" s="34"/>
      <c r="AR1553" s="202" t="s">
        <v>865</v>
      </c>
      <c r="AT1553" s="202" t="s">
        <v>167</v>
      </c>
      <c r="AU1553" s="202" t="s">
        <v>84</v>
      </c>
      <c r="AY1553" s="17" t="s">
        <v>164</v>
      </c>
      <c r="BE1553" s="203">
        <f>IF(N1553="základní",J1553,0)</f>
        <v>0</v>
      </c>
      <c r="BF1553" s="203">
        <f>IF(N1553="snížená",J1553,0)</f>
        <v>0</v>
      </c>
      <c r="BG1553" s="203">
        <f>IF(N1553="zákl. přenesená",J1553,0)</f>
        <v>0</v>
      </c>
      <c r="BH1553" s="203">
        <f>IF(N1553="sníž. přenesená",J1553,0)</f>
        <v>0</v>
      </c>
      <c r="BI1553" s="203">
        <f>IF(N1553="nulová",J1553,0)</f>
        <v>0</v>
      </c>
      <c r="BJ1553" s="17" t="s">
        <v>84</v>
      </c>
      <c r="BK1553" s="203">
        <f>ROUND(I1553*H1553,2)</f>
        <v>0</v>
      </c>
      <c r="BL1553" s="17" t="s">
        <v>865</v>
      </c>
      <c r="BM1553" s="202" t="s">
        <v>2204</v>
      </c>
    </row>
    <row r="1554" spans="1:65" s="2" customFormat="1" ht="19.5">
      <c r="A1554" s="34"/>
      <c r="B1554" s="35"/>
      <c r="C1554" s="36"/>
      <c r="D1554" s="204" t="s">
        <v>174</v>
      </c>
      <c r="E1554" s="36"/>
      <c r="F1554" s="205" t="s">
        <v>2205</v>
      </c>
      <c r="G1554" s="36"/>
      <c r="H1554" s="36"/>
      <c r="I1554" s="206"/>
      <c r="J1554" s="36"/>
      <c r="K1554" s="36"/>
      <c r="L1554" s="39"/>
      <c r="M1554" s="207"/>
      <c r="N1554" s="208"/>
      <c r="O1554" s="71"/>
      <c r="P1554" s="71"/>
      <c r="Q1554" s="71"/>
      <c r="R1554" s="71"/>
      <c r="S1554" s="71"/>
      <c r="T1554" s="72"/>
      <c r="U1554" s="34"/>
      <c r="V1554" s="34"/>
      <c r="W1554" s="34"/>
      <c r="X1554" s="34"/>
      <c r="Y1554" s="34"/>
      <c r="Z1554" s="34"/>
      <c r="AA1554" s="34"/>
      <c r="AB1554" s="34"/>
      <c r="AC1554" s="34"/>
      <c r="AD1554" s="34"/>
      <c r="AE1554" s="34"/>
      <c r="AT1554" s="17" t="s">
        <v>174</v>
      </c>
      <c r="AU1554" s="17" t="s">
        <v>84</v>
      </c>
    </row>
    <row r="1555" spans="1:65" s="13" customFormat="1" ht="11.25">
      <c r="B1555" s="209"/>
      <c r="C1555" s="210"/>
      <c r="D1555" s="204" t="s">
        <v>176</v>
      </c>
      <c r="E1555" s="211" t="s">
        <v>1</v>
      </c>
      <c r="F1555" s="212" t="s">
        <v>2206</v>
      </c>
      <c r="G1555" s="210"/>
      <c r="H1555" s="213">
        <v>22.8</v>
      </c>
      <c r="I1555" s="214"/>
      <c r="J1555" s="210"/>
      <c r="K1555" s="210"/>
      <c r="L1555" s="215"/>
      <c r="M1555" s="216"/>
      <c r="N1555" s="217"/>
      <c r="O1555" s="217"/>
      <c r="P1555" s="217"/>
      <c r="Q1555" s="217"/>
      <c r="R1555" s="217"/>
      <c r="S1555" s="217"/>
      <c r="T1555" s="218"/>
      <c r="AT1555" s="219" t="s">
        <v>176</v>
      </c>
      <c r="AU1555" s="219" t="s">
        <v>84</v>
      </c>
      <c r="AV1555" s="13" t="s">
        <v>84</v>
      </c>
      <c r="AW1555" s="13" t="s">
        <v>32</v>
      </c>
      <c r="AX1555" s="13" t="s">
        <v>82</v>
      </c>
      <c r="AY1555" s="219" t="s">
        <v>164</v>
      </c>
    </row>
    <row r="1556" spans="1:65" s="2" customFormat="1" ht="14.45" customHeight="1">
      <c r="A1556" s="34"/>
      <c r="B1556" s="35"/>
      <c r="C1556" s="231" t="s">
        <v>2207</v>
      </c>
      <c r="D1556" s="231" t="s">
        <v>218</v>
      </c>
      <c r="E1556" s="232" t="s">
        <v>2208</v>
      </c>
      <c r="F1556" s="233" t="s">
        <v>2209</v>
      </c>
      <c r="G1556" s="234" t="s">
        <v>170</v>
      </c>
      <c r="H1556" s="235">
        <v>1.68</v>
      </c>
      <c r="I1556" s="236"/>
      <c r="J1556" s="237">
        <f>ROUND(I1556*H1556,2)</f>
        <v>0</v>
      </c>
      <c r="K1556" s="233" t="s">
        <v>171</v>
      </c>
      <c r="L1556" s="238"/>
      <c r="M1556" s="239" t="s">
        <v>1</v>
      </c>
      <c r="N1556" s="240" t="s">
        <v>42</v>
      </c>
      <c r="O1556" s="71"/>
      <c r="P1556" s="200">
        <f>O1556*H1556</f>
        <v>0</v>
      </c>
      <c r="Q1556" s="200">
        <v>0.55000000000000004</v>
      </c>
      <c r="R1556" s="200">
        <f>Q1556*H1556</f>
        <v>0.92400000000000004</v>
      </c>
      <c r="S1556" s="200">
        <v>0</v>
      </c>
      <c r="T1556" s="201">
        <f>S1556*H1556</f>
        <v>0</v>
      </c>
      <c r="U1556" s="34"/>
      <c r="V1556" s="34"/>
      <c r="W1556" s="34"/>
      <c r="X1556" s="34"/>
      <c r="Y1556" s="34"/>
      <c r="Z1556" s="34"/>
      <c r="AA1556" s="34"/>
      <c r="AB1556" s="34"/>
      <c r="AC1556" s="34"/>
      <c r="AD1556" s="34"/>
      <c r="AE1556" s="34"/>
      <c r="AR1556" s="202" t="s">
        <v>1069</v>
      </c>
      <c r="AT1556" s="202" t="s">
        <v>218</v>
      </c>
      <c r="AU1556" s="202" t="s">
        <v>84</v>
      </c>
      <c r="AY1556" s="17" t="s">
        <v>164</v>
      </c>
      <c r="BE1556" s="203">
        <f>IF(N1556="základní",J1556,0)</f>
        <v>0</v>
      </c>
      <c r="BF1556" s="203">
        <f>IF(N1556="snížená",J1556,0)</f>
        <v>0</v>
      </c>
      <c r="BG1556" s="203">
        <f>IF(N1556="zákl. přenesená",J1556,0)</f>
        <v>0</v>
      </c>
      <c r="BH1556" s="203">
        <f>IF(N1556="sníž. přenesená",J1556,0)</f>
        <v>0</v>
      </c>
      <c r="BI1556" s="203">
        <f>IF(N1556="nulová",J1556,0)</f>
        <v>0</v>
      </c>
      <c r="BJ1556" s="17" t="s">
        <v>84</v>
      </c>
      <c r="BK1556" s="203">
        <f>ROUND(I1556*H1556,2)</f>
        <v>0</v>
      </c>
      <c r="BL1556" s="17" t="s">
        <v>865</v>
      </c>
      <c r="BM1556" s="202" t="s">
        <v>2210</v>
      </c>
    </row>
    <row r="1557" spans="1:65" s="2" customFormat="1" ht="11.25">
      <c r="A1557" s="34"/>
      <c r="B1557" s="35"/>
      <c r="C1557" s="36"/>
      <c r="D1557" s="204" t="s">
        <v>174</v>
      </c>
      <c r="E1557" s="36"/>
      <c r="F1557" s="205" t="s">
        <v>2209</v>
      </c>
      <c r="G1557" s="36"/>
      <c r="H1557" s="36"/>
      <c r="I1557" s="206"/>
      <c r="J1557" s="36"/>
      <c r="K1557" s="36"/>
      <c r="L1557" s="39"/>
      <c r="M1557" s="207"/>
      <c r="N1557" s="208"/>
      <c r="O1557" s="71"/>
      <c r="P1557" s="71"/>
      <c r="Q1557" s="71"/>
      <c r="R1557" s="71"/>
      <c r="S1557" s="71"/>
      <c r="T1557" s="72"/>
      <c r="U1557" s="34"/>
      <c r="V1557" s="34"/>
      <c r="W1557" s="34"/>
      <c r="X1557" s="34"/>
      <c r="Y1557" s="34"/>
      <c r="Z1557" s="34"/>
      <c r="AA1557" s="34"/>
      <c r="AB1557" s="34"/>
      <c r="AC1557" s="34"/>
      <c r="AD1557" s="34"/>
      <c r="AE1557" s="34"/>
      <c r="AT1557" s="17" t="s">
        <v>174</v>
      </c>
      <c r="AU1557" s="17" t="s">
        <v>84</v>
      </c>
    </row>
    <row r="1558" spans="1:65" s="13" customFormat="1" ht="11.25">
      <c r="B1558" s="209"/>
      <c r="C1558" s="210"/>
      <c r="D1558" s="204" t="s">
        <v>176</v>
      </c>
      <c r="E1558" s="211" t="s">
        <v>1</v>
      </c>
      <c r="F1558" s="212" t="s">
        <v>2189</v>
      </c>
      <c r="G1558" s="210"/>
      <c r="H1558" s="213">
        <v>1.68</v>
      </c>
      <c r="I1558" s="214"/>
      <c r="J1558" s="210"/>
      <c r="K1558" s="210"/>
      <c r="L1558" s="215"/>
      <c r="M1558" s="216"/>
      <c r="N1558" s="217"/>
      <c r="O1558" s="217"/>
      <c r="P1558" s="217"/>
      <c r="Q1558" s="217"/>
      <c r="R1558" s="217"/>
      <c r="S1558" s="217"/>
      <c r="T1558" s="218"/>
      <c r="AT1558" s="219" t="s">
        <v>176</v>
      </c>
      <c r="AU1558" s="219" t="s">
        <v>84</v>
      </c>
      <c r="AV1558" s="13" t="s">
        <v>84</v>
      </c>
      <c r="AW1558" s="13" t="s">
        <v>32</v>
      </c>
      <c r="AX1558" s="13" t="s">
        <v>82</v>
      </c>
      <c r="AY1558" s="219" t="s">
        <v>164</v>
      </c>
    </row>
    <row r="1559" spans="1:65" s="2" customFormat="1" ht="24.2" customHeight="1">
      <c r="A1559" s="34"/>
      <c r="B1559" s="35"/>
      <c r="C1559" s="191" t="s">
        <v>2211</v>
      </c>
      <c r="D1559" s="191" t="s">
        <v>167</v>
      </c>
      <c r="E1559" s="192" t="s">
        <v>2212</v>
      </c>
      <c r="F1559" s="193" t="s">
        <v>2213</v>
      </c>
      <c r="G1559" s="194" t="s">
        <v>258</v>
      </c>
      <c r="H1559" s="195">
        <v>57.774999999999999</v>
      </c>
      <c r="I1559" s="196"/>
      <c r="J1559" s="197">
        <f>ROUND(I1559*H1559,2)</f>
        <v>0</v>
      </c>
      <c r="K1559" s="193" t="s">
        <v>171</v>
      </c>
      <c r="L1559" s="39"/>
      <c r="M1559" s="198" t="s">
        <v>1</v>
      </c>
      <c r="N1559" s="199" t="s">
        <v>42</v>
      </c>
      <c r="O1559" s="71"/>
      <c r="P1559" s="200">
        <f>O1559*H1559</f>
        <v>0</v>
      </c>
      <c r="Q1559" s="200">
        <v>0</v>
      </c>
      <c r="R1559" s="200">
        <f>Q1559*H1559</f>
        <v>0</v>
      </c>
      <c r="S1559" s="200">
        <v>0</v>
      </c>
      <c r="T1559" s="201">
        <f>S1559*H1559</f>
        <v>0</v>
      </c>
      <c r="U1559" s="34"/>
      <c r="V1559" s="34"/>
      <c r="W1559" s="34"/>
      <c r="X1559" s="34"/>
      <c r="Y1559" s="34"/>
      <c r="Z1559" s="34"/>
      <c r="AA1559" s="34"/>
      <c r="AB1559" s="34"/>
      <c r="AC1559" s="34"/>
      <c r="AD1559" s="34"/>
      <c r="AE1559" s="34"/>
      <c r="AR1559" s="202" t="s">
        <v>865</v>
      </c>
      <c r="AT1559" s="202" t="s">
        <v>167</v>
      </c>
      <c r="AU1559" s="202" t="s">
        <v>84</v>
      </c>
      <c r="AY1559" s="17" t="s">
        <v>164</v>
      </c>
      <c r="BE1559" s="203">
        <f>IF(N1559="základní",J1559,0)</f>
        <v>0</v>
      </c>
      <c r="BF1559" s="203">
        <f>IF(N1559="snížená",J1559,0)</f>
        <v>0</v>
      </c>
      <c r="BG1559" s="203">
        <f>IF(N1559="zákl. přenesená",J1559,0)</f>
        <v>0</v>
      </c>
      <c r="BH1559" s="203">
        <f>IF(N1559="sníž. přenesená",J1559,0)</f>
        <v>0</v>
      </c>
      <c r="BI1559" s="203">
        <f>IF(N1559="nulová",J1559,0)</f>
        <v>0</v>
      </c>
      <c r="BJ1559" s="17" t="s">
        <v>84</v>
      </c>
      <c r="BK1559" s="203">
        <f>ROUND(I1559*H1559,2)</f>
        <v>0</v>
      </c>
      <c r="BL1559" s="17" t="s">
        <v>865</v>
      </c>
      <c r="BM1559" s="202" t="s">
        <v>2214</v>
      </c>
    </row>
    <row r="1560" spans="1:65" s="2" customFormat="1" ht="29.25">
      <c r="A1560" s="34"/>
      <c r="B1560" s="35"/>
      <c r="C1560" s="36"/>
      <c r="D1560" s="204" t="s">
        <v>174</v>
      </c>
      <c r="E1560" s="36"/>
      <c r="F1560" s="205" t="s">
        <v>2215</v>
      </c>
      <c r="G1560" s="36"/>
      <c r="H1560" s="36"/>
      <c r="I1560" s="206"/>
      <c r="J1560" s="36"/>
      <c r="K1560" s="36"/>
      <c r="L1560" s="39"/>
      <c r="M1560" s="207"/>
      <c r="N1560" s="208"/>
      <c r="O1560" s="71"/>
      <c r="P1560" s="71"/>
      <c r="Q1560" s="71"/>
      <c r="R1560" s="71"/>
      <c r="S1560" s="71"/>
      <c r="T1560" s="72"/>
      <c r="U1560" s="34"/>
      <c r="V1560" s="34"/>
      <c r="W1560" s="34"/>
      <c r="X1560" s="34"/>
      <c r="Y1560" s="34"/>
      <c r="Z1560" s="34"/>
      <c r="AA1560" s="34"/>
      <c r="AB1560" s="34"/>
      <c r="AC1560" s="34"/>
      <c r="AD1560" s="34"/>
      <c r="AE1560" s="34"/>
      <c r="AT1560" s="17" t="s">
        <v>174</v>
      </c>
      <c r="AU1560" s="17" t="s">
        <v>84</v>
      </c>
    </row>
    <row r="1561" spans="1:65" s="13" customFormat="1" ht="22.5">
      <c r="B1561" s="209"/>
      <c r="C1561" s="210"/>
      <c r="D1561" s="204" t="s">
        <v>176</v>
      </c>
      <c r="E1561" s="211" t="s">
        <v>1</v>
      </c>
      <c r="F1561" s="212" t="s">
        <v>2216</v>
      </c>
      <c r="G1561" s="210"/>
      <c r="H1561" s="213">
        <v>57.774999999999999</v>
      </c>
      <c r="I1561" s="214"/>
      <c r="J1561" s="210"/>
      <c r="K1561" s="210"/>
      <c r="L1561" s="215"/>
      <c r="M1561" s="216"/>
      <c r="N1561" s="217"/>
      <c r="O1561" s="217"/>
      <c r="P1561" s="217"/>
      <c r="Q1561" s="217"/>
      <c r="R1561" s="217"/>
      <c r="S1561" s="217"/>
      <c r="T1561" s="218"/>
      <c r="AT1561" s="219" t="s">
        <v>176</v>
      </c>
      <c r="AU1561" s="219" t="s">
        <v>84</v>
      </c>
      <c r="AV1561" s="13" t="s">
        <v>84</v>
      </c>
      <c r="AW1561" s="13" t="s">
        <v>32</v>
      </c>
      <c r="AX1561" s="13" t="s">
        <v>82</v>
      </c>
      <c r="AY1561" s="219" t="s">
        <v>164</v>
      </c>
    </row>
    <row r="1562" spans="1:65" s="2" customFormat="1" ht="14.45" customHeight="1">
      <c r="A1562" s="34"/>
      <c r="B1562" s="35"/>
      <c r="C1562" s="231" t="s">
        <v>2217</v>
      </c>
      <c r="D1562" s="231" t="s">
        <v>218</v>
      </c>
      <c r="E1562" s="232" t="s">
        <v>2218</v>
      </c>
      <c r="F1562" s="233" t="s">
        <v>2219</v>
      </c>
      <c r="G1562" s="234" t="s">
        <v>258</v>
      </c>
      <c r="H1562" s="235">
        <v>57.774999999999999</v>
      </c>
      <c r="I1562" s="236"/>
      <c r="J1562" s="237">
        <f>ROUND(I1562*H1562,2)</f>
        <v>0</v>
      </c>
      <c r="K1562" s="233" t="s">
        <v>171</v>
      </c>
      <c r="L1562" s="238"/>
      <c r="M1562" s="239" t="s">
        <v>1</v>
      </c>
      <c r="N1562" s="240" t="s">
        <v>42</v>
      </c>
      <c r="O1562" s="71"/>
      <c r="P1562" s="200">
        <f>O1562*H1562</f>
        <v>0</v>
      </c>
      <c r="Q1562" s="200">
        <v>1.7299999999999999E-2</v>
      </c>
      <c r="R1562" s="200">
        <f>Q1562*H1562</f>
        <v>0.99950749999999999</v>
      </c>
      <c r="S1562" s="200">
        <v>0</v>
      </c>
      <c r="T1562" s="201">
        <f>S1562*H1562</f>
        <v>0</v>
      </c>
      <c r="U1562" s="34"/>
      <c r="V1562" s="34"/>
      <c r="W1562" s="34"/>
      <c r="X1562" s="34"/>
      <c r="Y1562" s="34"/>
      <c r="Z1562" s="34"/>
      <c r="AA1562" s="34"/>
      <c r="AB1562" s="34"/>
      <c r="AC1562" s="34"/>
      <c r="AD1562" s="34"/>
      <c r="AE1562" s="34"/>
      <c r="AR1562" s="202" t="s">
        <v>1069</v>
      </c>
      <c r="AT1562" s="202" t="s">
        <v>218</v>
      </c>
      <c r="AU1562" s="202" t="s">
        <v>84</v>
      </c>
      <c r="AY1562" s="17" t="s">
        <v>164</v>
      </c>
      <c r="BE1562" s="203">
        <f>IF(N1562="základní",J1562,0)</f>
        <v>0</v>
      </c>
      <c r="BF1562" s="203">
        <f>IF(N1562="snížená",J1562,0)</f>
        <v>0</v>
      </c>
      <c r="BG1562" s="203">
        <f>IF(N1562="zákl. přenesená",J1562,0)</f>
        <v>0</v>
      </c>
      <c r="BH1562" s="203">
        <f>IF(N1562="sníž. přenesená",J1562,0)</f>
        <v>0</v>
      </c>
      <c r="BI1562" s="203">
        <f>IF(N1562="nulová",J1562,0)</f>
        <v>0</v>
      </c>
      <c r="BJ1562" s="17" t="s">
        <v>84</v>
      </c>
      <c r="BK1562" s="203">
        <f>ROUND(I1562*H1562,2)</f>
        <v>0</v>
      </c>
      <c r="BL1562" s="17" t="s">
        <v>865</v>
      </c>
      <c r="BM1562" s="202" t="s">
        <v>2220</v>
      </c>
    </row>
    <row r="1563" spans="1:65" s="2" customFormat="1" ht="11.25">
      <c r="A1563" s="34"/>
      <c r="B1563" s="35"/>
      <c r="C1563" s="36"/>
      <c r="D1563" s="204" t="s">
        <v>174</v>
      </c>
      <c r="E1563" s="36"/>
      <c r="F1563" s="205" t="s">
        <v>2219</v>
      </c>
      <c r="G1563" s="36"/>
      <c r="H1563" s="36"/>
      <c r="I1563" s="206"/>
      <c r="J1563" s="36"/>
      <c r="K1563" s="36"/>
      <c r="L1563" s="39"/>
      <c r="M1563" s="207"/>
      <c r="N1563" s="208"/>
      <c r="O1563" s="71"/>
      <c r="P1563" s="71"/>
      <c r="Q1563" s="71"/>
      <c r="R1563" s="71"/>
      <c r="S1563" s="71"/>
      <c r="T1563" s="72"/>
      <c r="U1563" s="34"/>
      <c r="V1563" s="34"/>
      <c r="W1563" s="34"/>
      <c r="X1563" s="34"/>
      <c r="Y1563" s="34"/>
      <c r="Z1563" s="34"/>
      <c r="AA1563" s="34"/>
      <c r="AB1563" s="34"/>
      <c r="AC1563" s="34"/>
      <c r="AD1563" s="34"/>
      <c r="AE1563" s="34"/>
      <c r="AT1563" s="17" t="s">
        <v>174</v>
      </c>
      <c r="AU1563" s="17" t="s">
        <v>84</v>
      </c>
    </row>
    <row r="1564" spans="1:65" s="2" customFormat="1" ht="24.2" customHeight="1">
      <c r="A1564" s="34"/>
      <c r="B1564" s="35"/>
      <c r="C1564" s="191" t="s">
        <v>2221</v>
      </c>
      <c r="D1564" s="191" t="s">
        <v>167</v>
      </c>
      <c r="E1564" s="192" t="s">
        <v>2222</v>
      </c>
      <c r="F1564" s="193" t="s">
        <v>2223</v>
      </c>
      <c r="G1564" s="194" t="s">
        <v>258</v>
      </c>
      <c r="H1564" s="195">
        <v>0.6</v>
      </c>
      <c r="I1564" s="196"/>
      <c r="J1564" s="197">
        <f>ROUND(I1564*H1564,2)</f>
        <v>0</v>
      </c>
      <c r="K1564" s="193" t="s">
        <v>171</v>
      </c>
      <c r="L1564" s="39"/>
      <c r="M1564" s="198" t="s">
        <v>1</v>
      </c>
      <c r="N1564" s="199" t="s">
        <v>42</v>
      </c>
      <c r="O1564" s="71"/>
      <c r="P1564" s="200">
        <f>O1564*H1564</f>
        <v>0</v>
      </c>
      <c r="Q1564" s="200">
        <v>1.9460000000000002E-2</v>
      </c>
      <c r="R1564" s="200">
        <f>Q1564*H1564</f>
        <v>1.1676000000000001E-2</v>
      </c>
      <c r="S1564" s="200">
        <v>0</v>
      </c>
      <c r="T1564" s="201">
        <f>S1564*H1564</f>
        <v>0</v>
      </c>
      <c r="U1564" s="34"/>
      <c r="V1564" s="34"/>
      <c r="W1564" s="34"/>
      <c r="X1564" s="34"/>
      <c r="Y1564" s="34"/>
      <c r="Z1564" s="34"/>
      <c r="AA1564" s="34"/>
      <c r="AB1564" s="34"/>
      <c r="AC1564" s="34"/>
      <c r="AD1564" s="34"/>
      <c r="AE1564" s="34"/>
      <c r="AR1564" s="202" t="s">
        <v>865</v>
      </c>
      <c r="AT1564" s="202" t="s">
        <v>167</v>
      </c>
      <c r="AU1564" s="202" t="s">
        <v>84</v>
      </c>
      <c r="AY1564" s="17" t="s">
        <v>164</v>
      </c>
      <c r="BE1564" s="203">
        <f>IF(N1564="základní",J1564,0)</f>
        <v>0</v>
      </c>
      <c r="BF1564" s="203">
        <f>IF(N1564="snížená",J1564,0)</f>
        <v>0</v>
      </c>
      <c r="BG1564" s="203">
        <f>IF(N1564="zákl. přenesená",J1564,0)</f>
        <v>0</v>
      </c>
      <c r="BH1564" s="203">
        <f>IF(N1564="sníž. přenesená",J1564,0)</f>
        <v>0</v>
      </c>
      <c r="BI1564" s="203">
        <f>IF(N1564="nulová",J1564,0)</f>
        <v>0</v>
      </c>
      <c r="BJ1564" s="17" t="s">
        <v>84</v>
      </c>
      <c r="BK1564" s="203">
        <f>ROUND(I1564*H1564,2)</f>
        <v>0</v>
      </c>
      <c r="BL1564" s="17" t="s">
        <v>865</v>
      </c>
      <c r="BM1564" s="202" t="s">
        <v>2224</v>
      </c>
    </row>
    <row r="1565" spans="1:65" s="2" customFormat="1" ht="19.5">
      <c r="A1565" s="34"/>
      <c r="B1565" s="35"/>
      <c r="C1565" s="36"/>
      <c r="D1565" s="204" t="s">
        <v>174</v>
      </c>
      <c r="E1565" s="36"/>
      <c r="F1565" s="205" t="s">
        <v>2225</v>
      </c>
      <c r="G1565" s="36"/>
      <c r="H1565" s="36"/>
      <c r="I1565" s="206"/>
      <c r="J1565" s="36"/>
      <c r="K1565" s="36"/>
      <c r="L1565" s="39"/>
      <c r="M1565" s="207"/>
      <c r="N1565" s="208"/>
      <c r="O1565" s="71"/>
      <c r="P1565" s="71"/>
      <c r="Q1565" s="71"/>
      <c r="R1565" s="71"/>
      <c r="S1565" s="71"/>
      <c r="T1565" s="72"/>
      <c r="U1565" s="34"/>
      <c r="V1565" s="34"/>
      <c r="W1565" s="34"/>
      <c r="X1565" s="34"/>
      <c r="Y1565" s="34"/>
      <c r="Z1565" s="34"/>
      <c r="AA1565" s="34"/>
      <c r="AB1565" s="34"/>
      <c r="AC1565" s="34"/>
      <c r="AD1565" s="34"/>
      <c r="AE1565" s="34"/>
      <c r="AT1565" s="17" t="s">
        <v>174</v>
      </c>
      <c r="AU1565" s="17" t="s">
        <v>84</v>
      </c>
    </row>
    <row r="1566" spans="1:65" s="13" customFormat="1" ht="11.25">
      <c r="B1566" s="209"/>
      <c r="C1566" s="210"/>
      <c r="D1566" s="204" t="s">
        <v>176</v>
      </c>
      <c r="E1566" s="211" t="s">
        <v>1</v>
      </c>
      <c r="F1566" s="212" t="s">
        <v>2226</v>
      </c>
      <c r="G1566" s="210"/>
      <c r="H1566" s="213">
        <v>0.6</v>
      </c>
      <c r="I1566" s="214"/>
      <c r="J1566" s="210"/>
      <c r="K1566" s="210"/>
      <c r="L1566" s="215"/>
      <c r="M1566" s="216"/>
      <c r="N1566" s="217"/>
      <c r="O1566" s="217"/>
      <c r="P1566" s="217"/>
      <c r="Q1566" s="217"/>
      <c r="R1566" s="217"/>
      <c r="S1566" s="217"/>
      <c r="T1566" s="218"/>
      <c r="AT1566" s="219" t="s">
        <v>176</v>
      </c>
      <c r="AU1566" s="219" t="s">
        <v>84</v>
      </c>
      <c r="AV1566" s="13" t="s">
        <v>84</v>
      </c>
      <c r="AW1566" s="13" t="s">
        <v>32</v>
      </c>
      <c r="AX1566" s="13" t="s">
        <v>82</v>
      </c>
      <c r="AY1566" s="219" t="s">
        <v>164</v>
      </c>
    </row>
    <row r="1567" spans="1:65" s="2" customFormat="1" ht="24.2" customHeight="1">
      <c r="A1567" s="34"/>
      <c r="B1567" s="35"/>
      <c r="C1567" s="191" t="s">
        <v>2227</v>
      </c>
      <c r="D1567" s="191" t="s">
        <v>167</v>
      </c>
      <c r="E1567" s="192" t="s">
        <v>2228</v>
      </c>
      <c r="F1567" s="193" t="s">
        <v>2229</v>
      </c>
      <c r="G1567" s="194" t="s">
        <v>322</v>
      </c>
      <c r="H1567" s="195">
        <v>2</v>
      </c>
      <c r="I1567" s="196"/>
      <c r="J1567" s="197">
        <f>ROUND(I1567*H1567,2)</f>
        <v>0</v>
      </c>
      <c r="K1567" s="193" t="s">
        <v>171</v>
      </c>
      <c r="L1567" s="39"/>
      <c r="M1567" s="198" t="s">
        <v>1</v>
      </c>
      <c r="N1567" s="199" t="s">
        <v>42</v>
      </c>
      <c r="O1567" s="71"/>
      <c r="P1567" s="200">
        <f>O1567*H1567</f>
        <v>0</v>
      </c>
      <c r="Q1567" s="200">
        <v>0.1221</v>
      </c>
      <c r="R1567" s="200">
        <f>Q1567*H1567</f>
        <v>0.2442</v>
      </c>
      <c r="S1567" s="200">
        <v>0</v>
      </c>
      <c r="T1567" s="201">
        <f>S1567*H1567</f>
        <v>0</v>
      </c>
      <c r="U1567" s="34"/>
      <c r="V1567" s="34"/>
      <c r="W1567" s="34"/>
      <c r="X1567" s="34"/>
      <c r="Y1567" s="34"/>
      <c r="Z1567" s="34"/>
      <c r="AA1567" s="34"/>
      <c r="AB1567" s="34"/>
      <c r="AC1567" s="34"/>
      <c r="AD1567" s="34"/>
      <c r="AE1567" s="34"/>
      <c r="AR1567" s="202" t="s">
        <v>865</v>
      </c>
      <c r="AT1567" s="202" t="s">
        <v>167</v>
      </c>
      <c r="AU1567" s="202" t="s">
        <v>84</v>
      </c>
      <c r="AY1567" s="17" t="s">
        <v>164</v>
      </c>
      <c r="BE1567" s="203">
        <f>IF(N1567="základní",J1567,0)</f>
        <v>0</v>
      </c>
      <c r="BF1567" s="203">
        <f>IF(N1567="snížená",J1567,0)</f>
        <v>0</v>
      </c>
      <c r="BG1567" s="203">
        <f>IF(N1567="zákl. přenesená",J1567,0)</f>
        <v>0</v>
      </c>
      <c r="BH1567" s="203">
        <f>IF(N1567="sníž. přenesená",J1567,0)</f>
        <v>0</v>
      </c>
      <c r="BI1567" s="203">
        <f>IF(N1567="nulová",J1567,0)</f>
        <v>0</v>
      </c>
      <c r="BJ1567" s="17" t="s">
        <v>84</v>
      </c>
      <c r="BK1567" s="203">
        <f>ROUND(I1567*H1567,2)</f>
        <v>0</v>
      </c>
      <c r="BL1567" s="17" t="s">
        <v>865</v>
      </c>
      <c r="BM1567" s="202" t="s">
        <v>2230</v>
      </c>
    </row>
    <row r="1568" spans="1:65" s="2" customFormat="1" ht="19.5">
      <c r="A1568" s="34"/>
      <c r="B1568" s="35"/>
      <c r="C1568" s="36"/>
      <c r="D1568" s="204" t="s">
        <v>174</v>
      </c>
      <c r="E1568" s="36"/>
      <c r="F1568" s="205" t="s">
        <v>2231</v>
      </c>
      <c r="G1568" s="36"/>
      <c r="H1568" s="36"/>
      <c r="I1568" s="206"/>
      <c r="J1568" s="36"/>
      <c r="K1568" s="36"/>
      <c r="L1568" s="39"/>
      <c r="M1568" s="207"/>
      <c r="N1568" s="208"/>
      <c r="O1568" s="71"/>
      <c r="P1568" s="71"/>
      <c r="Q1568" s="71"/>
      <c r="R1568" s="71"/>
      <c r="S1568" s="71"/>
      <c r="T1568" s="72"/>
      <c r="U1568" s="34"/>
      <c r="V1568" s="34"/>
      <c r="W1568" s="34"/>
      <c r="X1568" s="34"/>
      <c r="Y1568" s="34"/>
      <c r="Z1568" s="34"/>
      <c r="AA1568" s="34"/>
      <c r="AB1568" s="34"/>
      <c r="AC1568" s="34"/>
      <c r="AD1568" s="34"/>
      <c r="AE1568" s="34"/>
      <c r="AT1568" s="17" t="s">
        <v>174</v>
      </c>
      <c r="AU1568" s="17" t="s">
        <v>84</v>
      </c>
    </row>
    <row r="1569" spans="1:65" s="13" customFormat="1" ht="11.25">
      <c r="B1569" s="209"/>
      <c r="C1569" s="210"/>
      <c r="D1569" s="204" t="s">
        <v>176</v>
      </c>
      <c r="E1569" s="211" t="s">
        <v>1</v>
      </c>
      <c r="F1569" s="212" t="s">
        <v>2232</v>
      </c>
      <c r="G1569" s="210"/>
      <c r="H1569" s="213">
        <v>2</v>
      </c>
      <c r="I1569" s="214"/>
      <c r="J1569" s="210"/>
      <c r="K1569" s="210"/>
      <c r="L1569" s="215"/>
      <c r="M1569" s="216"/>
      <c r="N1569" s="217"/>
      <c r="O1569" s="217"/>
      <c r="P1569" s="217"/>
      <c r="Q1569" s="217"/>
      <c r="R1569" s="217"/>
      <c r="S1569" s="217"/>
      <c r="T1569" s="218"/>
      <c r="AT1569" s="219" t="s">
        <v>176</v>
      </c>
      <c r="AU1569" s="219" t="s">
        <v>84</v>
      </c>
      <c r="AV1569" s="13" t="s">
        <v>84</v>
      </c>
      <c r="AW1569" s="13" t="s">
        <v>32</v>
      </c>
      <c r="AX1569" s="13" t="s">
        <v>82</v>
      </c>
      <c r="AY1569" s="219" t="s">
        <v>164</v>
      </c>
    </row>
    <row r="1570" spans="1:65" s="2" customFormat="1" ht="24.2" customHeight="1">
      <c r="A1570" s="34"/>
      <c r="B1570" s="35"/>
      <c r="C1570" s="191" t="s">
        <v>2233</v>
      </c>
      <c r="D1570" s="191" t="s">
        <v>167</v>
      </c>
      <c r="E1570" s="192" t="s">
        <v>2234</v>
      </c>
      <c r="F1570" s="193" t="s">
        <v>2235</v>
      </c>
      <c r="G1570" s="194" t="s">
        <v>170</v>
      </c>
      <c r="H1570" s="195">
        <v>3.1459999999999999</v>
      </c>
      <c r="I1570" s="196"/>
      <c r="J1570" s="197">
        <f>ROUND(I1570*H1570,2)</f>
        <v>0</v>
      </c>
      <c r="K1570" s="193" t="s">
        <v>171</v>
      </c>
      <c r="L1570" s="39"/>
      <c r="M1570" s="198" t="s">
        <v>1</v>
      </c>
      <c r="N1570" s="199" t="s">
        <v>42</v>
      </c>
      <c r="O1570" s="71"/>
      <c r="P1570" s="200">
        <f>O1570*H1570</f>
        <v>0</v>
      </c>
      <c r="Q1570" s="200">
        <v>2.3369999999999998E-2</v>
      </c>
      <c r="R1570" s="200">
        <f>Q1570*H1570</f>
        <v>7.3522019999999993E-2</v>
      </c>
      <c r="S1570" s="200">
        <v>0</v>
      </c>
      <c r="T1570" s="201">
        <f>S1570*H1570</f>
        <v>0</v>
      </c>
      <c r="U1570" s="34"/>
      <c r="V1570" s="34"/>
      <c r="W1570" s="34"/>
      <c r="X1570" s="34"/>
      <c r="Y1570" s="34"/>
      <c r="Z1570" s="34"/>
      <c r="AA1570" s="34"/>
      <c r="AB1570" s="34"/>
      <c r="AC1570" s="34"/>
      <c r="AD1570" s="34"/>
      <c r="AE1570" s="34"/>
      <c r="AR1570" s="202" t="s">
        <v>865</v>
      </c>
      <c r="AT1570" s="202" t="s">
        <v>167</v>
      </c>
      <c r="AU1570" s="202" t="s">
        <v>84</v>
      </c>
      <c r="AY1570" s="17" t="s">
        <v>164</v>
      </c>
      <c r="BE1570" s="203">
        <f>IF(N1570="základní",J1570,0)</f>
        <v>0</v>
      </c>
      <c r="BF1570" s="203">
        <f>IF(N1570="snížená",J1570,0)</f>
        <v>0</v>
      </c>
      <c r="BG1570" s="203">
        <f>IF(N1570="zákl. přenesená",J1570,0)</f>
        <v>0</v>
      </c>
      <c r="BH1570" s="203">
        <f>IF(N1570="sníž. přenesená",J1570,0)</f>
        <v>0</v>
      </c>
      <c r="BI1570" s="203">
        <f>IF(N1570="nulová",J1570,0)</f>
        <v>0</v>
      </c>
      <c r="BJ1570" s="17" t="s">
        <v>84</v>
      </c>
      <c r="BK1570" s="203">
        <f>ROUND(I1570*H1570,2)</f>
        <v>0</v>
      </c>
      <c r="BL1570" s="17" t="s">
        <v>865</v>
      </c>
      <c r="BM1570" s="202" t="s">
        <v>2236</v>
      </c>
    </row>
    <row r="1571" spans="1:65" s="2" customFormat="1" ht="19.5">
      <c r="A1571" s="34"/>
      <c r="B1571" s="35"/>
      <c r="C1571" s="36"/>
      <c r="D1571" s="204" t="s">
        <v>174</v>
      </c>
      <c r="E1571" s="36"/>
      <c r="F1571" s="205" t="s">
        <v>2237</v>
      </c>
      <c r="G1571" s="36"/>
      <c r="H1571" s="36"/>
      <c r="I1571" s="206"/>
      <c r="J1571" s="36"/>
      <c r="K1571" s="36"/>
      <c r="L1571" s="39"/>
      <c r="M1571" s="207"/>
      <c r="N1571" s="208"/>
      <c r="O1571" s="71"/>
      <c r="P1571" s="71"/>
      <c r="Q1571" s="71"/>
      <c r="R1571" s="71"/>
      <c r="S1571" s="71"/>
      <c r="T1571" s="72"/>
      <c r="U1571" s="34"/>
      <c r="V1571" s="34"/>
      <c r="W1571" s="34"/>
      <c r="X1571" s="34"/>
      <c r="Y1571" s="34"/>
      <c r="Z1571" s="34"/>
      <c r="AA1571" s="34"/>
      <c r="AB1571" s="34"/>
      <c r="AC1571" s="34"/>
      <c r="AD1571" s="34"/>
      <c r="AE1571" s="34"/>
      <c r="AT1571" s="17" t="s">
        <v>174</v>
      </c>
      <c r="AU1571" s="17" t="s">
        <v>84</v>
      </c>
    </row>
    <row r="1572" spans="1:65" s="13" customFormat="1" ht="11.25">
      <c r="B1572" s="209"/>
      <c r="C1572" s="210"/>
      <c r="D1572" s="204" t="s">
        <v>176</v>
      </c>
      <c r="E1572" s="211" t="s">
        <v>1</v>
      </c>
      <c r="F1572" s="212" t="s">
        <v>2200</v>
      </c>
      <c r="G1572" s="210"/>
      <c r="H1572" s="213">
        <v>7.9000000000000001E-2</v>
      </c>
      <c r="I1572" s="214"/>
      <c r="J1572" s="210"/>
      <c r="K1572" s="210"/>
      <c r="L1572" s="215"/>
      <c r="M1572" s="216"/>
      <c r="N1572" s="217"/>
      <c r="O1572" s="217"/>
      <c r="P1572" s="217"/>
      <c r="Q1572" s="217"/>
      <c r="R1572" s="217"/>
      <c r="S1572" s="217"/>
      <c r="T1572" s="218"/>
      <c r="AT1572" s="219" t="s">
        <v>176</v>
      </c>
      <c r="AU1572" s="219" t="s">
        <v>84</v>
      </c>
      <c r="AV1572" s="13" t="s">
        <v>84</v>
      </c>
      <c r="AW1572" s="13" t="s">
        <v>32</v>
      </c>
      <c r="AX1572" s="13" t="s">
        <v>76</v>
      </c>
      <c r="AY1572" s="219" t="s">
        <v>164</v>
      </c>
    </row>
    <row r="1573" spans="1:65" s="13" customFormat="1" ht="11.25">
      <c r="B1573" s="209"/>
      <c r="C1573" s="210"/>
      <c r="D1573" s="204" t="s">
        <v>176</v>
      </c>
      <c r="E1573" s="211" t="s">
        <v>1</v>
      </c>
      <c r="F1573" s="212" t="s">
        <v>2238</v>
      </c>
      <c r="G1573" s="210"/>
      <c r="H1573" s="213">
        <v>1.68</v>
      </c>
      <c r="I1573" s="214"/>
      <c r="J1573" s="210"/>
      <c r="K1573" s="210"/>
      <c r="L1573" s="215"/>
      <c r="M1573" s="216"/>
      <c r="N1573" s="217"/>
      <c r="O1573" s="217"/>
      <c r="P1573" s="217"/>
      <c r="Q1573" s="217"/>
      <c r="R1573" s="217"/>
      <c r="S1573" s="217"/>
      <c r="T1573" s="218"/>
      <c r="AT1573" s="219" t="s">
        <v>176</v>
      </c>
      <c r="AU1573" s="219" t="s">
        <v>84</v>
      </c>
      <c r="AV1573" s="13" t="s">
        <v>84</v>
      </c>
      <c r="AW1573" s="13" t="s">
        <v>32</v>
      </c>
      <c r="AX1573" s="13" t="s">
        <v>76</v>
      </c>
      <c r="AY1573" s="219" t="s">
        <v>164</v>
      </c>
    </row>
    <row r="1574" spans="1:65" s="13" customFormat="1" ht="22.5">
      <c r="B1574" s="209"/>
      <c r="C1574" s="210"/>
      <c r="D1574" s="204" t="s">
        <v>176</v>
      </c>
      <c r="E1574" s="211" t="s">
        <v>1</v>
      </c>
      <c r="F1574" s="212" t="s">
        <v>2239</v>
      </c>
      <c r="G1574" s="210"/>
      <c r="H1574" s="213">
        <v>1.387</v>
      </c>
      <c r="I1574" s="214"/>
      <c r="J1574" s="210"/>
      <c r="K1574" s="210"/>
      <c r="L1574" s="215"/>
      <c r="M1574" s="216"/>
      <c r="N1574" s="217"/>
      <c r="O1574" s="217"/>
      <c r="P1574" s="217"/>
      <c r="Q1574" s="217"/>
      <c r="R1574" s="217"/>
      <c r="S1574" s="217"/>
      <c r="T1574" s="218"/>
      <c r="AT1574" s="219" t="s">
        <v>176</v>
      </c>
      <c r="AU1574" s="219" t="s">
        <v>84</v>
      </c>
      <c r="AV1574" s="13" t="s">
        <v>84</v>
      </c>
      <c r="AW1574" s="13" t="s">
        <v>32</v>
      </c>
      <c r="AX1574" s="13" t="s">
        <v>76</v>
      </c>
      <c r="AY1574" s="219" t="s">
        <v>164</v>
      </c>
    </row>
    <row r="1575" spans="1:65" s="14" customFormat="1" ht="11.25">
      <c r="B1575" s="220"/>
      <c r="C1575" s="221"/>
      <c r="D1575" s="204" t="s">
        <v>176</v>
      </c>
      <c r="E1575" s="222" t="s">
        <v>1</v>
      </c>
      <c r="F1575" s="223" t="s">
        <v>185</v>
      </c>
      <c r="G1575" s="221"/>
      <c r="H1575" s="224">
        <v>3.1459999999999999</v>
      </c>
      <c r="I1575" s="225"/>
      <c r="J1575" s="221"/>
      <c r="K1575" s="221"/>
      <c r="L1575" s="226"/>
      <c r="M1575" s="227"/>
      <c r="N1575" s="228"/>
      <c r="O1575" s="228"/>
      <c r="P1575" s="228"/>
      <c r="Q1575" s="228"/>
      <c r="R1575" s="228"/>
      <c r="S1575" s="228"/>
      <c r="T1575" s="229"/>
      <c r="AT1575" s="230" t="s">
        <v>176</v>
      </c>
      <c r="AU1575" s="230" t="s">
        <v>84</v>
      </c>
      <c r="AV1575" s="14" t="s">
        <v>172</v>
      </c>
      <c r="AW1575" s="14" t="s">
        <v>32</v>
      </c>
      <c r="AX1575" s="14" t="s">
        <v>82</v>
      </c>
      <c r="AY1575" s="230" t="s">
        <v>164</v>
      </c>
    </row>
    <row r="1576" spans="1:65" s="2" customFormat="1" ht="14.45" customHeight="1">
      <c r="A1576" s="34"/>
      <c r="B1576" s="35"/>
      <c r="C1576" s="191" t="s">
        <v>2240</v>
      </c>
      <c r="D1576" s="191" t="s">
        <v>167</v>
      </c>
      <c r="E1576" s="192" t="s">
        <v>2241</v>
      </c>
      <c r="F1576" s="193" t="s">
        <v>2242</v>
      </c>
      <c r="G1576" s="194" t="s">
        <v>258</v>
      </c>
      <c r="H1576" s="195">
        <v>67.69</v>
      </c>
      <c r="I1576" s="196"/>
      <c r="J1576" s="197">
        <f>ROUND(I1576*H1576,2)</f>
        <v>0</v>
      </c>
      <c r="K1576" s="193" t="s">
        <v>171</v>
      </c>
      <c r="L1576" s="39"/>
      <c r="M1576" s="198" t="s">
        <v>1</v>
      </c>
      <c r="N1576" s="199" t="s">
        <v>42</v>
      </c>
      <c r="O1576" s="71"/>
      <c r="P1576" s="200">
        <f>O1576*H1576</f>
        <v>0</v>
      </c>
      <c r="Q1576" s="200">
        <v>0</v>
      </c>
      <c r="R1576" s="200">
        <f>Q1576*H1576</f>
        <v>0</v>
      </c>
      <c r="S1576" s="200">
        <v>1.4E-2</v>
      </c>
      <c r="T1576" s="201">
        <f>S1576*H1576</f>
        <v>0.94765999999999995</v>
      </c>
      <c r="U1576" s="34"/>
      <c r="V1576" s="34"/>
      <c r="W1576" s="34"/>
      <c r="X1576" s="34"/>
      <c r="Y1576" s="34"/>
      <c r="Z1576" s="34"/>
      <c r="AA1576" s="34"/>
      <c r="AB1576" s="34"/>
      <c r="AC1576" s="34"/>
      <c r="AD1576" s="34"/>
      <c r="AE1576" s="34"/>
      <c r="AR1576" s="202" t="s">
        <v>865</v>
      </c>
      <c r="AT1576" s="202" t="s">
        <v>167</v>
      </c>
      <c r="AU1576" s="202" t="s">
        <v>84</v>
      </c>
      <c r="AY1576" s="17" t="s">
        <v>164</v>
      </c>
      <c r="BE1576" s="203">
        <f>IF(N1576="základní",J1576,0)</f>
        <v>0</v>
      </c>
      <c r="BF1576" s="203">
        <f>IF(N1576="snížená",J1576,0)</f>
        <v>0</v>
      </c>
      <c r="BG1576" s="203">
        <f>IF(N1576="zákl. přenesená",J1576,0)</f>
        <v>0</v>
      </c>
      <c r="BH1576" s="203">
        <f>IF(N1576="sníž. přenesená",J1576,0)</f>
        <v>0</v>
      </c>
      <c r="BI1576" s="203">
        <f>IF(N1576="nulová",J1576,0)</f>
        <v>0</v>
      </c>
      <c r="BJ1576" s="17" t="s">
        <v>84</v>
      </c>
      <c r="BK1576" s="203">
        <f>ROUND(I1576*H1576,2)</f>
        <v>0</v>
      </c>
      <c r="BL1576" s="17" t="s">
        <v>865</v>
      </c>
      <c r="BM1576" s="202" t="s">
        <v>2243</v>
      </c>
    </row>
    <row r="1577" spans="1:65" s="2" customFormat="1" ht="19.5">
      <c r="A1577" s="34"/>
      <c r="B1577" s="35"/>
      <c r="C1577" s="36"/>
      <c r="D1577" s="204" t="s">
        <v>174</v>
      </c>
      <c r="E1577" s="36"/>
      <c r="F1577" s="205" t="s">
        <v>2244</v>
      </c>
      <c r="G1577" s="36"/>
      <c r="H1577" s="36"/>
      <c r="I1577" s="206"/>
      <c r="J1577" s="36"/>
      <c r="K1577" s="36"/>
      <c r="L1577" s="39"/>
      <c r="M1577" s="207"/>
      <c r="N1577" s="208"/>
      <c r="O1577" s="71"/>
      <c r="P1577" s="71"/>
      <c r="Q1577" s="71"/>
      <c r="R1577" s="71"/>
      <c r="S1577" s="71"/>
      <c r="T1577" s="72"/>
      <c r="U1577" s="34"/>
      <c r="V1577" s="34"/>
      <c r="W1577" s="34"/>
      <c r="X1577" s="34"/>
      <c r="Y1577" s="34"/>
      <c r="Z1577" s="34"/>
      <c r="AA1577" s="34"/>
      <c r="AB1577" s="34"/>
      <c r="AC1577" s="34"/>
      <c r="AD1577" s="34"/>
      <c r="AE1577" s="34"/>
      <c r="AT1577" s="17" t="s">
        <v>174</v>
      </c>
      <c r="AU1577" s="17" t="s">
        <v>84</v>
      </c>
    </row>
    <row r="1578" spans="1:65" s="13" customFormat="1" ht="11.25">
      <c r="B1578" s="209"/>
      <c r="C1578" s="210"/>
      <c r="D1578" s="204" t="s">
        <v>176</v>
      </c>
      <c r="E1578" s="211" t="s">
        <v>1</v>
      </c>
      <c r="F1578" s="212" t="s">
        <v>935</v>
      </c>
      <c r="G1578" s="210"/>
      <c r="H1578" s="213">
        <v>67.69</v>
      </c>
      <c r="I1578" s="214"/>
      <c r="J1578" s="210"/>
      <c r="K1578" s="210"/>
      <c r="L1578" s="215"/>
      <c r="M1578" s="216"/>
      <c r="N1578" s="217"/>
      <c r="O1578" s="217"/>
      <c r="P1578" s="217"/>
      <c r="Q1578" s="217"/>
      <c r="R1578" s="217"/>
      <c r="S1578" s="217"/>
      <c r="T1578" s="218"/>
      <c r="AT1578" s="219" t="s">
        <v>176</v>
      </c>
      <c r="AU1578" s="219" t="s">
        <v>84</v>
      </c>
      <c r="AV1578" s="13" t="s">
        <v>84</v>
      </c>
      <c r="AW1578" s="13" t="s">
        <v>32</v>
      </c>
      <c r="AX1578" s="13" t="s">
        <v>82</v>
      </c>
      <c r="AY1578" s="219" t="s">
        <v>164</v>
      </c>
    </row>
    <row r="1579" spans="1:65" s="2" customFormat="1" ht="24.2" customHeight="1">
      <c r="A1579" s="34"/>
      <c r="B1579" s="35"/>
      <c r="C1579" s="191" t="s">
        <v>2245</v>
      </c>
      <c r="D1579" s="191" t="s">
        <v>167</v>
      </c>
      <c r="E1579" s="192" t="s">
        <v>2246</v>
      </c>
      <c r="F1579" s="193" t="s">
        <v>2247</v>
      </c>
      <c r="G1579" s="194" t="s">
        <v>244</v>
      </c>
      <c r="H1579" s="195">
        <v>90.4</v>
      </c>
      <c r="I1579" s="196"/>
      <c r="J1579" s="197">
        <f>ROUND(I1579*H1579,2)</f>
        <v>0</v>
      </c>
      <c r="K1579" s="193" t="s">
        <v>171</v>
      </c>
      <c r="L1579" s="39"/>
      <c r="M1579" s="198" t="s">
        <v>1</v>
      </c>
      <c r="N1579" s="199" t="s">
        <v>42</v>
      </c>
      <c r="O1579" s="71"/>
      <c r="P1579" s="200">
        <f>O1579*H1579</f>
        <v>0</v>
      </c>
      <c r="Q1579" s="200">
        <v>0</v>
      </c>
      <c r="R1579" s="200">
        <f>Q1579*H1579</f>
        <v>0</v>
      </c>
      <c r="S1579" s="200">
        <v>2.5000000000000001E-2</v>
      </c>
      <c r="T1579" s="201">
        <f>S1579*H1579</f>
        <v>2.2600000000000002</v>
      </c>
      <c r="U1579" s="34"/>
      <c r="V1579" s="34"/>
      <c r="W1579" s="34"/>
      <c r="X1579" s="34"/>
      <c r="Y1579" s="34"/>
      <c r="Z1579" s="34"/>
      <c r="AA1579" s="34"/>
      <c r="AB1579" s="34"/>
      <c r="AC1579" s="34"/>
      <c r="AD1579" s="34"/>
      <c r="AE1579" s="34"/>
      <c r="AR1579" s="202" t="s">
        <v>865</v>
      </c>
      <c r="AT1579" s="202" t="s">
        <v>167</v>
      </c>
      <c r="AU1579" s="202" t="s">
        <v>84</v>
      </c>
      <c r="AY1579" s="17" t="s">
        <v>164</v>
      </c>
      <c r="BE1579" s="203">
        <f>IF(N1579="základní",J1579,0)</f>
        <v>0</v>
      </c>
      <c r="BF1579" s="203">
        <f>IF(N1579="snížená",J1579,0)</f>
        <v>0</v>
      </c>
      <c r="BG1579" s="203">
        <f>IF(N1579="zákl. přenesená",J1579,0)</f>
        <v>0</v>
      </c>
      <c r="BH1579" s="203">
        <f>IF(N1579="sníž. přenesená",J1579,0)</f>
        <v>0</v>
      </c>
      <c r="BI1579" s="203">
        <f>IF(N1579="nulová",J1579,0)</f>
        <v>0</v>
      </c>
      <c r="BJ1579" s="17" t="s">
        <v>84</v>
      </c>
      <c r="BK1579" s="203">
        <f>ROUND(I1579*H1579,2)</f>
        <v>0</v>
      </c>
      <c r="BL1579" s="17" t="s">
        <v>865</v>
      </c>
      <c r="BM1579" s="202" t="s">
        <v>2248</v>
      </c>
    </row>
    <row r="1580" spans="1:65" s="2" customFormat="1" ht="19.5">
      <c r="A1580" s="34"/>
      <c r="B1580" s="35"/>
      <c r="C1580" s="36"/>
      <c r="D1580" s="204" t="s">
        <v>174</v>
      </c>
      <c r="E1580" s="36"/>
      <c r="F1580" s="205" t="s">
        <v>2249</v>
      </c>
      <c r="G1580" s="36"/>
      <c r="H1580" s="36"/>
      <c r="I1580" s="206"/>
      <c r="J1580" s="36"/>
      <c r="K1580" s="36"/>
      <c r="L1580" s="39"/>
      <c r="M1580" s="207"/>
      <c r="N1580" s="208"/>
      <c r="O1580" s="71"/>
      <c r="P1580" s="71"/>
      <c r="Q1580" s="71"/>
      <c r="R1580" s="71"/>
      <c r="S1580" s="71"/>
      <c r="T1580" s="72"/>
      <c r="U1580" s="34"/>
      <c r="V1580" s="34"/>
      <c r="W1580" s="34"/>
      <c r="X1580" s="34"/>
      <c r="Y1580" s="34"/>
      <c r="Z1580" s="34"/>
      <c r="AA1580" s="34"/>
      <c r="AB1580" s="34"/>
      <c r="AC1580" s="34"/>
      <c r="AD1580" s="34"/>
      <c r="AE1580" s="34"/>
      <c r="AT1580" s="17" t="s">
        <v>174</v>
      </c>
      <c r="AU1580" s="17" t="s">
        <v>84</v>
      </c>
    </row>
    <row r="1581" spans="1:65" s="13" customFormat="1" ht="11.25">
      <c r="B1581" s="209"/>
      <c r="C1581" s="210"/>
      <c r="D1581" s="204" t="s">
        <v>176</v>
      </c>
      <c r="E1581" s="211" t="s">
        <v>1</v>
      </c>
      <c r="F1581" s="212" t="s">
        <v>2250</v>
      </c>
      <c r="G1581" s="210"/>
      <c r="H1581" s="213">
        <v>90.4</v>
      </c>
      <c r="I1581" s="214"/>
      <c r="J1581" s="210"/>
      <c r="K1581" s="210"/>
      <c r="L1581" s="215"/>
      <c r="M1581" s="216"/>
      <c r="N1581" s="217"/>
      <c r="O1581" s="217"/>
      <c r="P1581" s="217"/>
      <c r="Q1581" s="217"/>
      <c r="R1581" s="217"/>
      <c r="S1581" s="217"/>
      <c r="T1581" s="218"/>
      <c r="AT1581" s="219" t="s">
        <v>176</v>
      </c>
      <c r="AU1581" s="219" t="s">
        <v>84</v>
      </c>
      <c r="AV1581" s="13" t="s">
        <v>84</v>
      </c>
      <c r="AW1581" s="13" t="s">
        <v>32</v>
      </c>
      <c r="AX1581" s="13" t="s">
        <v>82</v>
      </c>
      <c r="AY1581" s="219" t="s">
        <v>164</v>
      </c>
    </row>
    <row r="1582" spans="1:65" s="2" customFormat="1" ht="24.2" customHeight="1">
      <c r="A1582" s="34"/>
      <c r="B1582" s="35"/>
      <c r="C1582" s="191" t="s">
        <v>2251</v>
      </c>
      <c r="D1582" s="191" t="s">
        <v>167</v>
      </c>
      <c r="E1582" s="192" t="s">
        <v>2252</v>
      </c>
      <c r="F1582" s="193" t="s">
        <v>2253</v>
      </c>
      <c r="G1582" s="194" t="s">
        <v>258</v>
      </c>
      <c r="H1582" s="195">
        <v>67.69</v>
      </c>
      <c r="I1582" s="196"/>
      <c r="J1582" s="197">
        <f>ROUND(I1582*H1582,2)</f>
        <v>0</v>
      </c>
      <c r="K1582" s="193" t="s">
        <v>171</v>
      </c>
      <c r="L1582" s="39"/>
      <c r="M1582" s="198" t="s">
        <v>1</v>
      </c>
      <c r="N1582" s="199" t="s">
        <v>42</v>
      </c>
      <c r="O1582" s="71"/>
      <c r="P1582" s="200">
        <f>O1582*H1582</f>
        <v>0</v>
      </c>
      <c r="Q1582" s="200">
        <v>0</v>
      </c>
      <c r="R1582" s="200">
        <f>Q1582*H1582</f>
        <v>0</v>
      </c>
      <c r="S1582" s="200">
        <v>0.04</v>
      </c>
      <c r="T1582" s="201">
        <f>S1582*H1582</f>
        <v>2.7075999999999998</v>
      </c>
      <c r="U1582" s="34"/>
      <c r="V1582" s="34"/>
      <c r="W1582" s="34"/>
      <c r="X1582" s="34"/>
      <c r="Y1582" s="34"/>
      <c r="Z1582" s="34"/>
      <c r="AA1582" s="34"/>
      <c r="AB1582" s="34"/>
      <c r="AC1582" s="34"/>
      <c r="AD1582" s="34"/>
      <c r="AE1582" s="34"/>
      <c r="AR1582" s="202" t="s">
        <v>865</v>
      </c>
      <c r="AT1582" s="202" t="s">
        <v>167</v>
      </c>
      <c r="AU1582" s="202" t="s">
        <v>84</v>
      </c>
      <c r="AY1582" s="17" t="s">
        <v>164</v>
      </c>
      <c r="BE1582" s="203">
        <f>IF(N1582="základní",J1582,0)</f>
        <v>0</v>
      </c>
      <c r="BF1582" s="203">
        <f>IF(N1582="snížená",J1582,0)</f>
        <v>0</v>
      </c>
      <c r="BG1582" s="203">
        <f>IF(N1582="zákl. přenesená",J1582,0)</f>
        <v>0</v>
      </c>
      <c r="BH1582" s="203">
        <f>IF(N1582="sníž. přenesená",J1582,0)</f>
        <v>0</v>
      </c>
      <c r="BI1582" s="203">
        <f>IF(N1582="nulová",J1582,0)</f>
        <v>0</v>
      </c>
      <c r="BJ1582" s="17" t="s">
        <v>84</v>
      </c>
      <c r="BK1582" s="203">
        <f>ROUND(I1582*H1582,2)</f>
        <v>0</v>
      </c>
      <c r="BL1582" s="17" t="s">
        <v>865</v>
      </c>
      <c r="BM1582" s="202" t="s">
        <v>2254</v>
      </c>
    </row>
    <row r="1583" spans="1:65" s="2" customFormat="1" ht="19.5">
      <c r="A1583" s="34"/>
      <c r="B1583" s="35"/>
      <c r="C1583" s="36"/>
      <c r="D1583" s="204" t="s">
        <v>174</v>
      </c>
      <c r="E1583" s="36"/>
      <c r="F1583" s="205" t="s">
        <v>2255</v>
      </c>
      <c r="G1583" s="36"/>
      <c r="H1583" s="36"/>
      <c r="I1583" s="206"/>
      <c r="J1583" s="36"/>
      <c r="K1583" s="36"/>
      <c r="L1583" s="39"/>
      <c r="M1583" s="207"/>
      <c r="N1583" s="208"/>
      <c r="O1583" s="71"/>
      <c r="P1583" s="71"/>
      <c r="Q1583" s="71"/>
      <c r="R1583" s="71"/>
      <c r="S1583" s="71"/>
      <c r="T1583" s="72"/>
      <c r="U1583" s="34"/>
      <c r="V1583" s="34"/>
      <c r="W1583" s="34"/>
      <c r="X1583" s="34"/>
      <c r="Y1583" s="34"/>
      <c r="Z1583" s="34"/>
      <c r="AA1583" s="34"/>
      <c r="AB1583" s="34"/>
      <c r="AC1583" s="34"/>
      <c r="AD1583" s="34"/>
      <c r="AE1583" s="34"/>
      <c r="AT1583" s="17" t="s">
        <v>174</v>
      </c>
      <c r="AU1583" s="17" t="s">
        <v>84</v>
      </c>
    </row>
    <row r="1584" spans="1:65" s="13" customFormat="1" ht="11.25">
      <c r="B1584" s="209"/>
      <c r="C1584" s="210"/>
      <c r="D1584" s="204" t="s">
        <v>176</v>
      </c>
      <c r="E1584" s="211" t="s">
        <v>1</v>
      </c>
      <c r="F1584" s="212" t="s">
        <v>935</v>
      </c>
      <c r="G1584" s="210"/>
      <c r="H1584" s="213">
        <v>67.69</v>
      </c>
      <c r="I1584" s="214"/>
      <c r="J1584" s="210"/>
      <c r="K1584" s="210"/>
      <c r="L1584" s="215"/>
      <c r="M1584" s="216"/>
      <c r="N1584" s="217"/>
      <c r="O1584" s="217"/>
      <c r="P1584" s="217"/>
      <c r="Q1584" s="217"/>
      <c r="R1584" s="217"/>
      <c r="S1584" s="217"/>
      <c r="T1584" s="218"/>
      <c r="AT1584" s="219" t="s">
        <v>176</v>
      </c>
      <c r="AU1584" s="219" t="s">
        <v>84</v>
      </c>
      <c r="AV1584" s="13" t="s">
        <v>84</v>
      </c>
      <c r="AW1584" s="13" t="s">
        <v>32</v>
      </c>
      <c r="AX1584" s="13" t="s">
        <v>82</v>
      </c>
      <c r="AY1584" s="219" t="s">
        <v>164</v>
      </c>
    </row>
    <row r="1585" spans="1:65" s="2" customFormat="1" ht="24.2" customHeight="1">
      <c r="A1585" s="34"/>
      <c r="B1585" s="35"/>
      <c r="C1585" s="191" t="s">
        <v>2256</v>
      </c>
      <c r="D1585" s="191" t="s">
        <v>167</v>
      </c>
      <c r="E1585" s="192" t="s">
        <v>2257</v>
      </c>
      <c r="F1585" s="193" t="s">
        <v>2258</v>
      </c>
      <c r="G1585" s="194" t="s">
        <v>207</v>
      </c>
      <c r="H1585" s="195">
        <v>2.258</v>
      </c>
      <c r="I1585" s="196"/>
      <c r="J1585" s="197">
        <f>ROUND(I1585*H1585,2)</f>
        <v>0</v>
      </c>
      <c r="K1585" s="193" t="s">
        <v>171</v>
      </c>
      <c r="L1585" s="39"/>
      <c r="M1585" s="198" t="s">
        <v>1</v>
      </c>
      <c r="N1585" s="199" t="s">
        <v>42</v>
      </c>
      <c r="O1585" s="71"/>
      <c r="P1585" s="200">
        <f>O1585*H1585</f>
        <v>0</v>
      </c>
      <c r="Q1585" s="200">
        <v>0</v>
      </c>
      <c r="R1585" s="200">
        <f>Q1585*H1585</f>
        <v>0</v>
      </c>
      <c r="S1585" s="200">
        <v>0</v>
      </c>
      <c r="T1585" s="201">
        <f>S1585*H1585</f>
        <v>0</v>
      </c>
      <c r="U1585" s="34"/>
      <c r="V1585" s="34"/>
      <c r="W1585" s="34"/>
      <c r="X1585" s="34"/>
      <c r="Y1585" s="34"/>
      <c r="Z1585" s="34"/>
      <c r="AA1585" s="34"/>
      <c r="AB1585" s="34"/>
      <c r="AC1585" s="34"/>
      <c r="AD1585" s="34"/>
      <c r="AE1585" s="34"/>
      <c r="AR1585" s="202" t="s">
        <v>865</v>
      </c>
      <c r="AT1585" s="202" t="s">
        <v>167</v>
      </c>
      <c r="AU1585" s="202" t="s">
        <v>84</v>
      </c>
      <c r="AY1585" s="17" t="s">
        <v>164</v>
      </c>
      <c r="BE1585" s="203">
        <f>IF(N1585="základní",J1585,0)</f>
        <v>0</v>
      </c>
      <c r="BF1585" s="203">
        <f>IF(N1585="snížená",J1585,0)</f>
        <v>0</v>
      </c>
      <c r="BG1585" s="203">
        <f>IF(N1585="zákl. přenesená",J1585,0)</f>
        <v>0</v>
      </c>
      <c r="BH1585" s="203">
        <f>IF(N1585="sníž. přenesená",J1585,0)</f>
        <v>0</v>
      </c>
      <c r="BI1585" s="203">
        <f>IF(N1585="nulová",J1585,0)</f>
        <v>0</v>
      </c>
      <c r="BJ1585" s="17" t="s">
        <v>84</v>
      </c>
      <c r="BK1585" s="203">
        <f>ROUND(I1585*H1585,2)</f>
        <v>0</v>
      </c>
      <c r="BL1585" s="17" t="s">
        <v>865</v>
      </c>
      <c r="BM1585" s="202" t="s">
        <v>2259</v>
      </c>
    </row>
    <row r="1586" spans="1:65" s="2" customFormat="1" ht="29.25">
      <c r="A1586" s="34"/>
      <c r="B1586" s="35"/>
      <c r="C1586" s="36"/>
      <c r="D1586" s="204" t="s">
        <v>174</v>
      </c>
      <c r="E1586" s="36"/>
      <c r="F1586" s="205" t="s">
        <v>2260</v>
      </c>
      <c r="G1586" s="36"/>
      <c r="H1586" s="36"/>
      <c r="I1586" s="206"/>
      <c r="J1586" s="36"/>
      <c r="K1586" s="36"/>
      <c r="L1586" s="39"/>
      <c r="M1586" s="207"/>
      <c r="N1586" s="208"/>
      <c r="O1586" s="71"/>
      <c r="P1586" s="71"/>
      <c r="Q1586" s="71"/>
      <c r="R1586" s="71"/>
      <c r="S1586" s="71"/>
      <c r="T1586" s="72"/>
      <c r="U1586" s="34"/>
      <c r="V1586" s="34"/>
      <c r="W1586" s="34"/>
      <c r="X1586" s="34"/>
      <c r="Y1586" s="34"/>
      <c r="Z1586" s="34"/>
      <c r="AA1586" s="34"/>
      <c r="AB1586" s="34"/>
      <c r="AC1586" s="34"/>
      <c r="AD1586" s="34"/>
      <c r="AE1586" s="34"/>
      <c r="AT1586" s="17" t="s">
        <v>174</v>
      </c>
      <c r="AU1586" s="17" t="s">
        <v>84</v>
      </c>
    </row>
    <row r="1587" spans="1:65" s="12" customFormat="1" ht="22.9" customHeight="1">
      <c r="B1587" s="175"/>
      <c r="C1587" s="176"/>
      <c r="D1587" s="177" t="s">
        <v>75</v>
      </c>
      <c r="E1587" s="189" t="s">
        <v>2261</v>
      </c>
      <c r="F1587" s="189" t="s">
        <v>2262</v>
      </c>
      <c r="G1587" s="176"/>
      <c r="H1587" s="176"/>
      <c r="I1587" s="179"/>
      <c r="J1587" s="190">
        <f>BK1587</f>
        <v>0</v>
      </c>
      <c r="K1587" s="176"/>
      <c r="L1587" s="181"/>
      <c r="M1587" s="182"/>
      <c r="N1587" s="183"/>
      <c r="O1587" s="183"/>
      <c r="P1587" s="184">
        <f>SUM(P1588:P1662)</f>
        <v>0</v>
      </c>
      <c r="Q1587" s="183"/>
      <c r="R1587" s="184">
        <f>SUM(R1588:R1662)</f>
        <v>3.8920715999999995</v>
      </c>
      <c r="S1587" s="183"/>
      <c r="T1587" s="185">
        <f>SUM(T1588:T1662)</f>
        <v>0</v>
      </c>
      <c r="AR1587" s="186" t="s">
        <v>84</v>
      </c>
      <c r="AT1587" s="187" t="s">
        <v>75</v>
      </c>
      <c r="AU1587" s="187" t="s">
        <v>82</v>
      </c>
      <c r="AY1587" s="186" t="s">
        <v>164</v>
      </c>
      <c r="BK1587" s="188">
        <f>SUM(BK1588:BK1662)</f>
        <v>0</v>
      </c>
    </row>
    <row r="1588" spans="1:65" s="2" customFormat="1" ht="37.9" customHeight="1">
      <c r="A1588" s="34"/>
      <c r="B1588" s="35"/>
      <c r="C1588" s="191" t="s">
        <v>2263</v>
      </c>
      <c r="D1588" s="191" t="s">
        <v>167</v>
      </c>
      <c r="E1588" s="192" t="s">
        <v>2264</v>
      </c>
      <c r="F1588" s="193" t="s">
        <v>2265</v>
      </c>
      <c r="G1588" s="194" t="s">
        <v>258</v>
      </c>
      <c r="H1588" s="195">
        <v>18.48</v>
      </c>
      <c r="I1588" s="196"/>
      <c r="J1588" s="197">
        <f>ROUND(I1588*H1588,2)</f>
        <v>0</v>
      </c>
      <c r="K1588" s="193" t="s">
        <v>171</v>
      </c>
      <c r="L1588" s="39"/>
      <c r="M1588" s="198" t="s">
        <v>1</v>
      </c>
      <c r="N1588" s="199" t="s">
        <v>42</v>
      </c>
      <c r="O1588" s="71"/>
      <c r="P1588" s="200">
        <f>O1588*H1588</f>
        <v>0</v>
      </c>
      <c r="Q1588" s="200">
        <v>4.6210000000000001E-2</v>
      </c>
      <c r="R1588" s="200">
        <f>Q1588*H1588</f>
        <v>0.85396080000000008</v>
      </c>
      <c r="S1588" s="200">
        <v>0</v>
      </c>
      <c r="T1588" s="201">
        <f>S1588*H1588</f>
        <v>0</v>
      </c>
      <c r="U1588" s="34"/>
      <c r="V1588" s="34"/>
      <c r="W1588" s="34"/>
      <c r="X1588" s="34"/>
      <c r="Y1588" s="34"/>
      <c r="Z1588" s="34"/>
      <c r="AA1588" s="34"/>
      <c r="AB1588" s="34"/>
      <c r="AC1588" s="34"/>
      <c r="AD1588" s="34"/>
      <c r="AE1588" s="34"/>
      <c r="AR1588" s="202" t="s">
        <v>865</v>
      </c>
      <c r="AT1588" s="202" t="s">
        <v>167</v>
      </c>
      <c r="AU1588" s="202" t="s">
        <v>84</v>
      </c>
      <c r="AY1588" s="17" t="s">
        <v>164</v>
      </c>
      <c r="BE1588" s="203">
        <f>IF(N1588="základní",J1588,0)</f>
        <v>0</v>
      </c>
      <c r="BF1588" s="203">
        <f>IF(N1588="snížená",J1588,0)</f>
        <v>0</v>
      </c>
      <c r="BG1588" s="203">
        <f>IF(N1588="zákl. přenesená",J1588,0)</f>
        <v>0</v>
      </c>
      <c r="BH1588" s="203">
        <f>IF(N1588="sníž. přenesená",J1588,0)</f>
        <v>0</v>
      </c>
      <c r="BI1588" s="203">
        <f>IF(N1588="nulová",J1588,0)</f>
        <v>0</v>
      </c>
      <c r="BJ1588" s="17" t="s">
        <v>84</v>
      </c>
      <c r="BK1588" s="203">
        <f>ROUND(I1588*H1588,2)</f>
        <v>0</v>
      </c>
      <c r="BL1588" s="17" t="s">
        <v>865</v>
      </c>
      <c r="BM1588" s="202" t="s">
        <v>2266</v>
      </c>
    </row>
    <row r="1589" spans="1:65" s="2" customFormat="1" ht="39">
      <c r="A1589" s="34"/>
      <c r="B1589" s="35"/>
      <c r="C1589" s="36"/>
      <c r="D1589" s="204" t="s">
        <v>174</v>
      </c>
      <c r="E1589" s="36"/>
      <c r="F1589" s="205" t="s">
        <v>2267</v>
      </c>
      <c r="G1589" s="36"/>
      <c r="H1589" s="36"/>
      <c r="I1589" s="206"/>
      <c r="J1589" s="36"/>
      <c r="K1589" s="36"/>
      <c r="L1589" s="39"/>
      <c r="M1589" s="207"/>
      <c r="N1589" s="208"/>
      <c r="O1589" s="71"/>
      <c r="P1589" s="71"/>
      <c r="Q1589" s="71"/>
      <c r="R1589" s="71"/>
      <c r="S1589" s="71"/>
      <c r="T1589" s="72"/>
      <c r="U1589" s="34"/>
      <c r="V1589" s="34"/>
      <c r="W1589" s="34"/>
      <c r="X1589" s="34"/>
      <c r="Y1589" s="34"/>
      <c r="Z1589" s="34"/>
      <c r="AA1589" s="34"/>
      <c r="AB1589" s="34"/>
      <c r="AC1589" s="34"/>
      <c r="AD1589" s="34"/>
      <c r="AE1589" s="34"/>
      <c r="AT1589" s="17" t="s">
        <v>174</v>
      </c>
      <c r="AU1589" s="17" t="s">
        <v>84</v>
      </c>
    </row>
    <row r="1590" spans="1:65" s="13" customFormat="1" ht="22.5">
      <c r="B1590" s="209"/>
      <c r="C1590" s="210"/>
      <c r="D1590" s="204" t="s">
        <v>176</v>
      </c>
      <c r="E1590" s="211" t="s">
        <v>1</v>
      </c>
      <c r="F1590" s="212" t="s">
        <v>2268</v>
      </c>
      <c r="G1590" s="210"/>
      <c r="H1590" s="213">
        <v>18.48</v>
      </c>
      <c r="I1590" s="214"/>
      <c r="J1590" s="210"/>
      <c r="K1590" s="210"/>
      <c r="L1590" s="215"/>
      <c r="M1590" s="216"/>
      <c r="N1590" s="217"/>
      <c r="O1590" s="217"/>
      <c r="P1590" s="217"/>
      <c r="Q1590" s="217"/>
      <c r="R1590" s="217"/>
      <c r="S1590" s="217"/>
      <c r="T1590" s="218"/>
      <c r="AT1590" s="219" t="s">
        <v>176</v>
      </c>
      <c r="AU1590" s="219" t="s">
        <v>84</v>
      </c>
      <c r="AV1590" s="13" t="s">
        <v>84</v>
      </c>
      <c r="AW1590" s="13" t="s">
        <v>32</v>
      </c>
      <c r="AX1590" s="13" t="s">
        <v>82</v>
      </c>
      <c r="AY1590" s="219" t="s">
        <v>164</v>
      </c>
    </row>
    <row r="1591" spans="1:65" s="2" customFormat="1" ht="37.9" customHeight="1">
      <c r="A1591" s="34"/>
      <c r="B1591" s="35"/>
      <c r="C1591" s="191" t="s">
        <v>2269</v>
      </c>
      <c r="D1591" s="191" t="s">
        <v>167</v>
      </c>
      <c r="E1591" s="192" t="s">
        <v>2270</v>
      </c>
      <c r="F1591" s="193" t="s">
        <v>2271</v>
      </c>
      <c r="G1591" s="194" t="s">
        <v>258</v>
      </c>
      <c r="H1591" s="195">
        <v>16.170000000000002</v>
      </c>
      <c r="I1591" s="196"/>
      <c r="J1591" s="197">
        <f>ROUND(I1591*H1591,2)</f>
        <v>0</v>
      </c>
      <c r="K1591" s="193" t="s">
        <v>171</v>
      </c>
      <c r="L1591" s="39"/>
      <c r="M1591" s="198" t="s">
        <v>1</v>
      </c>
      <c r="N1591" s="199" t="s">
        <v>42</v>
      </c>
      <c r="O1591" s="71"/>
      <c r="P1591" s="200">
        <f>O1591*H1591</f>
        <v>0</v>
      </c>
      <c r="Q1591" s="200">
        <v>5.5739999999999998E-2</v>
      </c>
      <c r="R1591" s="200">
        <f>Q1591*H1591</f>
        <v>0.90131580000000011</v>
      </c>
      <c r="S1591" s="200">
        <v>0</v>
      </c>
      <c r="T1591" s="201">
        <f>S1591*H1591</f>
        <v>0</v>
      </c>
      <c r="U1591" s="34"/>
      <c r="V1591" s="34"/>
      <c r="W1591" s="34"/>
      <c r="X1591" s="34"/>
      <c r="Y1591" s="34"/>
      <c r="Z1591" s="34"/>
      <c r="AA1591" s="34"/>
      <c r="AB1591" s="34"/>
      <c r="AC1591" s="34"/>
      <c r="AD1591" s="34"/>
      <c r="AE1591" s="34"/>
      <c r="AR1591" s="202" t="s">
        <v>865</v>
      </c>
      <c r="AT1591" s="202" t="s">
        <v>167</v>
      </c>
      <c r="AU1591" s="202" t="s">
        <v>84</v>
      </c>
      <c r="AY1591" s="17" t="s">
        <v>164</v>
      </c>
      <c r="BE1591" s="203">
        <f>IF(N1591="základní",J1591,0)</f>
        <v>0</v>
      </c>
      <c r="BF1591" s="203">
        <f>IF(N1591="snížená",J1591,0)</f>
        <v>0</v>
      </c>
      <c r="BG1591" s="203">
        <f>IF(N1591="zákl. přenesená",J1591,0)</f>
        <v>0</v>
      </c>
      <c r="BH1591" s="203">
        <f>IF(N1591="sníž. přenesená",J1591,0)</f>
        <v>0</v>
      </c>
      <c r="BI1591" s="203">
        <f>IF(N1591="nulová",J1591,0)</f>
        <v>0</v>
      </c>
      <c r="BJ1591" s="17" t="s">
        <v>84</v>
      </c>
      <c r="BK1591" s="203">
        <f>ROUND(I1591*H1591,2)</f>
        <v>0</v>
      </c>
      <c r="BL1591" s="17" t="s">
        <v>865</v>
      </c>
      <c r="BM1591" s="202" t="s">
        <v>2272</v>
      </c>
    </row>
    <row r="1592" spans="1:65" s="2" customFormat="1" ht="48.75">
      <c r="A1592" s="34"/>
      <c r="B1592" s="35"/>
      <c r="C1592" s="36"/>
      <c r="D1592" s="204" t="s">
        <v>174</v>
      </c>
      <c r="E1592" s="36"/>
      <c r="F1592" s="205" t="s">
        <v>2273</v>
      </c>
      <c r="G1592" s="36"/>
      <c r="H1592" s="36"/>
      <c r="I1592" s="206"/>
      <c r="J1592" s="36"/>
      <c r="K1592" s="36"/>
      <c r="L1592" s="39"/>
      <c r="M1592" s="207"/>
      <c r="N1592" s="208"/>
      <c r="O1592" s="71"/>
      <c r="P1592" s="71"/>
      <c r="Q1592" s="71"/>
      <c r="R1592" s="71"/>
      <c r="S1592" s="71"/>
      <c r="T1592" s="72"/>
      <c r="U1592" s="34"/>
      <c r="V1592" s="34"/>
      <c r="W1592" s="34"/>
      <c r="X1592" s="34"/>
      <c r="Y1592" s="34"/>
      <c r="Z1592" s="34"/>
      <c r="AA1592" s="34"/>
      <c r="AB1592" s="34"/>
      <c r="AC1592" s="34"/>
      <c r="AD1592" s="34"/>
      <c r="AE1592" s="34"/>
      <c r="AT1592" s="17" t="s">
        <v>174</v>
      </c>
      <c r="AU1592" s="17" t="s">
        <v>84</v>
      </c>
    </row>
    <row r="1593" spans="1:65" s="13" customFormat="1" ht="11.25">
      <c r="B1593" s="209"/>
      <c r="C1593" s="210"/>
      <c r="D1593" s="204" t="s">
        <v>176</v>
      </c>
      <c r="E1593" s="211" t="s">
        <v>1</v>
      </c>
      <c r="F1593" s="212" t="s">
        <v>2274</v>
      </c>
      <c r="G1593" s="210"/>
      <c r="H1593" s="213">
        <v>16.170000000000002</v>
      </c>
      <c r="I1593" s="214"/>
      <c r="J1593" s="210"/>
      <c r="K1593" s="210"/>
      <c r="L1593" s="215"/>
      <c r="M1593" s="216"/>
      <c r="N1593" s="217"/>
      <c r="O1593" s="217"/>
      <c r="P1593" s="217"/>
      <c r="Q1593" s="217"/>
      <c r="R1593" s="217"/>
      <c r="S1593" s="217"/>
      <c r="T1593" s="218"/>
      <c r="AT1593" s="219" t="s">
        <v>176</v>
      </c>
      <c r="AU1593" s="219" t="s">
        <v>84</v>
      </c>
      <c r="AV1593" s="13" t="s">
        <v>84</v>
      </c>
      <c r="AW1593" s="13" t="s">
        <v>32</v>
      </c>
      <c r="AX1593" s="13" t="s">
        <v>82</v>
      </c>
      <c r="AY1593" s="219" t="s">
        <v>164</v>
      </c>
    </row>
    <row r="1594" spans="1:65" s="2" customFormat="1" ht="24.2" customHeight="1">
      <c r="A1594" s="34"/>
      <c r="B1594" s="35"/>
      <c r="C1594" s="191" t="s">
        <v>2275</v>
      </c>
      <c r="D1594" s="191" t="s">
        <v>167</v>
      </c>
      <c r="E1594" s="192" t="s">
        <v>2276</v>
      </c>
      <c r="F1594" s="193" t="s">
        <v>2277</v>
      </c>
      <c r="G1594" s="194" t="s">
        <v>258</v>
      </c>
      <c r="H1594" s="195">
        <v>91.3</v>
      </c>
      <c r="I1594" s="196"/>
      <c r="J1594" s="197">
        <f>ROUND(I1594*H1594,2)</f>
        <v>0</v>
      </c>
      <c r="K1594" s="193" t="s">
        <v>171</v>
      </c>
      <c r="L1594" s="39"/>
      <c r="M1594" s="198" t="s">
        <v>1</v>
      </c>
      <c r="N1594" s="199" t="s">
        <v>42</v>
      </c>
      <c r="O1594" s="71"/>
      <c r="P1594" s="200">
        <f>O1594*H1594</f>
        <v>0</v>
      </c>
      <c r="Q1594" s="200">
        <v>2.035E-2</v>
      </c>
      <c r="R1594" s="200">
        <f>Q1594*H1594</f>
        <v>1.857955</v>
      </c>
      <c r="S1594" s="200">
        <v>0</v>
      </c>
      <c r="T1594" s="201">
        <f>S1594*H1594</f>
        <v>0</v>
      </c>
      <c r="U1594" s="34"/>
      <c r="V1594" s="34"/>
      <c r="W1594" s="34"/>
      <c r="X1594" s="34"/>
      <c r="Y1594" s="34"/>
      <c r="Z1594" s="34"/>
      <c r="AA1594" s="34"/>
      <c r="AB1594" s="34"/>
      <c r="AC1594" s="34"/>
      <c r="AD1594" s="34"/>
      <c r="AE1594" s="34"/>
      <c r="AR1594" s="202" t="s">
        <v>865</v>
      </c>
      <c r="AT1594" s="202" t="s">
        <v>167</v>
      </c>
      <c r="AU1594" s="202" t="s">
        <v>84</v>
      </c>
      <c r="AY1594" s="17" t="s">
        <v>164</v>
      </c>
      <c r="BE1594" s="203">
        <f>IF(N1594="základní",J1594,0)</f>
        <v>0</v>
      </c>
      <c r="BF1594" s="203">
        <f>IF(N1594="snížená",J1594,0)</f>
        <v>0</v>
      </c>
      <c r="BG1594" s="203">
        <f>IF(N1594="zákl. přenesená",J1594,0)</f>
        <v>0</v>
      </c>
      <c r="BH1594" s="203">
        <f>IF(N1594="sníž. přenesená",J1594,0)</f>
        <v>0</v>
      </c>
      <c r="BI1594" s="203">
        <f>IF(N1594="nulová",J1594,0)</f>
        <v>0</v>
      </c>
      <c r="BJ1594" s="17" t="s">
        <v>84</v>
      </c>
      <c r="BK1594" s="203">
        <f>ROUND(I1594*H1594,2)</f>
        <v>0</v>
      </c>
      <c r="BL1594" s="17" t="s">
        <v>865</v>
      </c>
      <c r="BM1594" s="202" t="s">
        <v>2278</v>
      </c>
    </row>
    <row r="1595" spans="1:65" s="2" customFormat="1" ht="29.25">
      <c r="A1595" s="34"/>
      <c r="B1595" s="35"/>
      <c r="C1595" s="36"/>
      <c r="D1595" s="204" t="s">
        <v>174</v>
      </c>
      <c r="E1595" s="36"/>
      <c r="F1595" s="205" t="s">
        <v>2279</v>
      </c>
      <c r="G1595" s="36"/>
      <c r="H1595" s="36"/>
      <c r="I1595" s="206"/>
      <c r="J1595" s="36"/>
      <c r="K1595" s="36"/>
      <c r="L1595" s="39"/>
      <c r="M1595" s="207"/>
      <c r="N1595" s="208"/>
      <c r="O1595" s="71"/>
      <c r="P1595" s="71"/>
      <c r="Q1595" s="71"/>
      <c r="R1595" s="71"/>
      <c r="S1595" s="71"/>
      <c r="T1595" s="72"/>
      <c r="U1595" s="34"/>
      <c r="V1595" s="34"/>
      <c r="W1595" s="34"/>
      <c r="X1595" s="34"/>
      <c r="Y1595" s="34"/>
      <c r="Z1595" s="34"/>
      <c r="AA1595" s="34"/>
      <c r="AB1595" s="34"/>
      <c r="AC1595" s="34"/>
      <c r="AD1595" s="34"/>
      <c r="AE1595" s="34"/>
      <c r="AT1595" s="17" t="s">
        <v>174</v>
      </c>
      <c r="AU1595" s="17" t="s">
        <v>84</v>
      </c>
    </row>
    <row r="1596" spans="1:65" s="13" customFormat="1" ht="11.25">
      <c r="B1596" s="209"/>
      <c r="C1596" s="210"/>
      <c r="D1596" s="204" t="s">
        <v>176</v>
      </c>
      <c r="E1596" s="211" t="s">
        <v>1</v>
      </c>
      <c r="F1596" s="212" t="s">
        <v>2280</v>
      </c>
      <c r="G1596" s="210"/>
      <c r="H1596" s="213">
        <v>9.1</v>
      </c>
      <c r="I1596" s="214"/>
      <c r="J1596" s="210"/>
      <c r="K1596" s="210"/>
      <c r="L1596" s="215"/>
      <c r="M1596" s="216"/>
      <c r="N1596" s="217"/>
      <c r="O1596" s="217"/>
      <c r="P1596" s="217"/>
      <c r="Q1596" s="217"/>
      <c r="R1596" s="217"/>
      <c r="S1596" s="217"/>
      <c r="T1596" s="218"/>
      <c r="AT1596" s="219" t="s">
        <v>176</v>
      </c>
      <c r="AU1596" s="219" t="s">
        <v>84</v>
      </c>
      <c r="AV1596" s="13" t="s">
        <v>84</v>
      </c>
      <c r="AW1596" s="13" t="s">
        <v>32</v>
      </c>
      <c r="AX1596" s="13" t="s">
        <v>76</v>
      </c>
      <c r="AY1596" s="219" t="s">
        <v>164</v>
      </c>
    </row>
    <row r="1597" spans="1:65" s="13" customFormat="1" ht="11.25">
      <c r="B1597" s="209"/>
      <c r="C1597" s="210"/>
      <c r="D1597" s="204" t="s">
        <v>176</v>
      </c>
      <c r="E1597" s="211" t="s">
        <v>1</v>
      </c>
      <c r="F1597" s="212" t="s">
        <v>2281</v>
      </c>
      <c r="G1597" s="210"/>
      <c r="H1597" s="213">
        <v>5.6</v>
      </c>
      <c r="I1597" s="214"/>
      <c r="J1597" s="210"/>
      <c r="K1597" s="210"/>
      <c r="L1597" s="215"/>
      <c r="M1597" s="216"/>
      <c r="N1597" s="217"/>
      <c r="O1597" s="217"/>
      <c r="P1597" s="217"/>
      <c r="Q1597" s="217"/>
      <c r="R1597" s="217"/>
      <c r="S1597" s="217"/>
      <c r="T1597" s="218"/>
      <c r="AT1597" s="219" t="s">
        <v>176</v>
      </c>
      <c r="AU1597" s="219" t="s">
        <v>84</v>
      </c>
      <c r="AV1597" s="13" t="s">
        <v>84</v>
      </c>
      <c r="AW1597" s="13" t="s">
        <v>32</v>
      </c>
      <c r="AX1597" s="13" t="s">
        <v>76</v>
      </c>
      <c r="AY1597" s="219" t="s">
        <v>164</v>
      </c>
    </row>
    <row r="1598" spans="1:65" s="13" customFormat="1" ht="11.25">
      <c r="B1598" s="209"/>
      <c r="C1598" s="210"/>
      <c r="D1598" s="204" t="s">
        <v>176</v>
      </c>
      <c r="E1598" s="211" t="s">
        <v>1</v>
      </c>
      <c r="F1598" s="212" t="s">
        <v>2282</v>
      </c>
      <c r="G1598" s="210"/>
      <c r="H1598" s="213">
        <v>10.1</v>
      </c>
      <c r="I1598" s="214"/>
      <c r="J1598" s="210"/>
      <c r="K1598" s="210"/>
      <c r="L1598" s="215"/>
      <c r="M1598" s="216"/>
      <c r="N1598" s="217"/>
      <c r="O1598" s="217"/>
      <c r="P1598" s="217"/>
      <c r="Q1598" s="217"/>
      <c r="R1598" s="217"/>
      <c r="S1598" s="217"/>
      <c r="T1598" s="218"/>
      <c r="AT1598" s="219" t="s">
        <v>176</v>
      </c>
      <c r="AU1598" s="219" t="s">
        <v>84</v>
      </c>
      <c r="AV1598" s="13" t="s">
        <v>84</v>
      </c>
      <c r="AW1598" s="13" t="s">
        <v>32</v>
      </c>
      <c r="AX1598" s="13" t="s">
        <v>76</v>
      </c>
      <c r="AY1598" s="219" t="s">
        <v>164</v>
      </c>
    </row>
    <row r="1599" spans="1:65" s="13" customFormat="1" ht="11.25">
      <c r="B1599" s="209"/>
      <c r="C1599" s="210"/>
      <c r="D1599" s="204" t="s">
        <v>176</v>
      </c>
      <c r="E1599" s="211" t="s">
        <v>1</v>
      </c>
      <c r="F1599" s="212" t="s">
        <v>2283</v>
      </c>
      <c r="G1599" s="210"/>
      <c r="H1599" s="213">
        <v>21.6</v>
      </c>
      <c r="I1599" s="214"/>
      <c r="J1599" s="210"/>
      <c r="K1599" s="210"/>
      <c r="L1599" s="215"/>
      <c r="M1599" s="216"/>
      <c r="N1599" s="217"/>
      <c r="O1599" s="217"/>
      <c r="P1599" s="217"/>
      <c r="Q1599" s="217"/>
      <c r="R1599" s="217"/>
      <c r="S1599" s="217"/>
      <c r="T1599" s="218"/>
      <c r="AT1599" s="219" t="s">
        <v>176</v>
      </c>
      <c r="AU1599" s="219" t="s">
        <v>84</v>
      </c>
      <c r="AV1599" s="13" t="s">
        <v>84</v>
      </c>
      <c r="AW1599" s="13" t="s">
        <v>32</v>
      </c>
      <c r="AX1599" s="13" t="s">
        <v>76</v>
      </c>
      <c r="AY1599" s="219" t="s">
        <v>164</v>
      </c>
    </row>
    <row r="1600" spans="1:65" s="13" customFormat="1" ht="11.25">
      <c r="B1600" s="209"/>
      <c r="C1600" s="210"/>
      <c r="D1600" s="204" t="s">
        <v>176</v>
      </c>
      <c r="E1600" s="211" t="s">
        <v>1</v>
      </c>
      <c r="F1600" s="212" t="s">
        <v>2284</v>
      </c>
      <c r="G1600" s="210"/>
      <c r="H1600" s="213">
        <v>2.4</v>
      </c>
      <c r="I1600" s="214"/>
      <c r="J1600" s="210"/>
      <c r="K1600" s="210"/>
      <c r="L1600" s="215"/>
      <c r="M1600" s="216"/>
      <c r="N1600" s="217"/>
      <c r="O1600" s="217"/>
      <c r="P1600" s="217"/>
      <c r="Q1600" s="217"/>
      <c r="R1600" s="217"/>
      <c r="S1600" s="217"/>
      <c r="T1600" s="218"/>
      <c r="AT1600" s="219" t="s">
        <v>176</v>
      </c>
      <c r="AU1600" s="219" t="s">
        <v>84</v>
      </c>
      <c r="AV1600" s="13" t="s">
        <v>84</v>
      </c>
      <c r="AW1600" s="13" t="s">
        <v>32</v>
      </c>
      <c r="AX1600" s="13" t="s">
        <v>76</v>
      </c>
      <c r="AY1600" s="219" t="s">
        <v>164</v>
      </c>
    </row>
    <row r="1601" spans="1:65" s="13" customFormat="1" ht="11.25">
      <c r="B1601" s="209"/>
      <c r="C1601" s="210"/>
      <c r="D1601" s="204" t="s">
        <v>176</v>
      </c>
      <c r="E1601" s="211" t="s">
        <v>1</v>
      </c>
      <c r="F1601" s="212" t="s">
        <v>2285</v>
      </c>
      <c r="G1601" s="210"/>
      <c r="H1601" s="213">
        <v>12.4</v>
      </c>
      <c r="I1601" s="214"/>
      <c r="J1601" s="210"/>
      <c r="K1601" s="210"/>
      <c r="L1601" s="215"/>
      <c r="M1601" s="216"/>
      <c r="N1601" s="217"/>
      <c r="O1601" s="217"/>
      <c r="P1601" s="217"/>
      <c r="Q1601" s="217"/>
      <c r="R1601" s="217"/>
      <c r="S1601" s="217"/>
      <c r="T1601" s="218"/>
      <c r="AT1601" s="219" t="s">
        <v>176</v>
      </c>
      <c r="AU1601" s="219" t="s">
        <v>84</v>
      </c>
      <c r="AV1601" s="13" t="s">
        <v>84</v>
      </c>
      <c r="AW1601" s="13" t="s">
        <v>32</v>
      </c>
      <c r="AX1601" s="13" t="s">
        <v>76</v>
      </c>
      <c r="AY1601" s="219" t="s">
        <v>164</v>
      </c>
    </row>
    <row r="1602" spans="1:65" s="13" customFormat="1" ht="11.25">
      <c r="B1602" s="209"/>
      <c r="C1602" s="210"/>
      <c r="D1602" s="204" t="s">
        <v>176</v>
      </c>
      <c r="E1602" s="211" t="s">
        <v>1</v>
      </c>
      <c r="F1602" s="212" t="s">
        <v>2286</v>
      </c>
      <c r="G1602" s="210"/>
      <c r="H1602" s="213">
        <v>5.6</v>
      </c>
      <c r="I1602" s="214"/>
      <c r="J1602" s="210"/>
      <c r="K1602" s="210"/>
      <c r="L1602" s="215"/>
      <c r="M1602" s="216"/>
      <c r="N1602" s="217"/>
      <c r="O1602" s="217"/>
      <c r="P1602" s="217"/>
      <c r="Q1602" s="217"/>
      <c r="R1602" s="217"/>
      <c r="S1602" s="217"/>
      <c r="T1602" s="218"/>
      <c r="AT1602" s="219" t="s">
        <v>176</v>
      </c>
      <c r="AU1602" s="219" t="s">
        <v>84</v>
      </c>
      <c r="AV1602" s="13" t="s">
        <v>84</v>
      </c>
      <c r="AW1602" s="13" t="s">
        <v>32</v>
      </c>
      <c r="AX1602" s="13" t="s">
        <v>76</v>
      </c>
      <c r="AY1602" s="219" t="s">
        <v>164</v>
      </c>
    </row>
    <row r="1603" spans="1:65" s="13" customFormat="1" ht="11.25">
      <c r="B1603" s="209"/>
      <c r="C1603" s="210"/>
      <c r="D1603" s="204" t="s">
        <v>176</v>
      </c>
      <c r="E1603" s="211" t="s">
        <v>1</v>
      </c>
      <c r="F1603" s="212" t="s">
        <v>2287</v>
      </c>
      <c r="G1603" s="210"/>
      <c r="H1603" s="213">
        <v>24.5</v>
      </c>
      <c r="I1603" s="214"/>
      <c r="J1603" s="210"/>
      <c r="K1603" s="210"/>
      <c r="L1603" s="215"/>
      <c r="M1603" s="216"/>
      <c r="N1603" s="217"/>
      <c r="O1603" s="217"/>
      <c r="P1603" s="217"/>
      <c r="Q1603" s="217"/>
      <c r="R1603" s="217"/>
      <c r="S1603" s="217"/>
      <c r="T1603" s="218"/>
      <c r="AT1603" s="219" t="s">
        <v>176</v>
      </c>
      <c r="AU1603" s="219" t="s">
        <v>84</v>
      </c>
      <c r="AV1603" s="13" t="s">
        <v>84</v>
      </c>
      <c r="AW1603" s="13" t="s">
        <v>32</v>
      </c>
      <c r="AX1603" s="13" t="s">
        <v>76</v>
      </c>
      <c r="AY1603" s="219" t="s">
        <v>164</v>
      </c>
    </row>
    <row r="1604" spans="1:65" s="14" customFormat="1" ht="11.25">
      <c r="B1604" s="220"/>
      <c r="C1604" s="221"/>
      <c r="D1604" s="204" t="s">
        <v>176</v>
      </c>
      <c r="E1604" s="222" t="s">
        <v>1</v>
      </c>
      <c r="F1604" s="223" t="s">
        <v>185</v>
      </c>
      <c r="G1604" s="221"/>
      <c r="H1604" s="224">
        <v>91.3</v>
      </c>
      <c r="I1604" s="225"/>
      <c r="J1604" s="221"/>
      <c r="K1604" s="221"/>
      <c r="L1604" s="226"/>
      <c r="M1604" s="227"/>
      <c r="N1604" s="228"/>
      <c r="O1604" s="228"/>
      <c r="P1604" s="228"/>
      <c r="Q1604" s="228"/>
      <c r="R1604" s="228"/>
      <c r="S1604" s="228"/>
      <c r="T1604" s="229"/>
      <c r="AT1604" s="230" t="s">
        <v>176</v>
      </c>
      <c r="AU1604" s="230" t="s">
        <v>84</v>
      </c>
      <c r="AV1604" s="14" t="s">
        <v>172</v>
      </c>
      <c r="AW1604" s="14" t="s">
        <v>32</v>
      </c>
      <c r="AX1604" s="14" t="s">
        <v>82</v>
      </c>
      <c r="AY1604" s="230" t="s">
        <v>164</v>
      </c>
    </row>
    <row r="1605" spans="1:65" s="2" customFormat="1" ht="24.2" customHeight="1">
      <c r="A1605" s="34"/>
      <c r="B1605" s="35"/>
      <c r="C1605" s="191" t="s">
        <v>2288</v>
      </c>
      <c r="D1605" s="191" t="s">
        <v>167</v>
      </c>
      <c r="E1605" s="192" t="s">
        <v>2289</v>
      </c>
      <c r="F1605" s="193" t="s">
        <v>2290</v>
      </c>
      <c r="G1605" s="194" t="s">
        <v>258</v>
      </c>
      <c r="H1605" s="195">
        <v>10.1</v>
      </c>
      <c r="I1605" s="196"/>
      <c r="J1605" s="197">
        <f>ROUND(I1605*H1605,2)</f>
        <v>0</v>
      </c>
      <c r="K1605" s="193" t="s">
        <v>171</v>
      </c>
      <c r="L1605" s="39"/>
      <c r="M1605" s="198" t="s">
        <v>1</v>
      </c>
      <c r="N1605" s="199" t="s">
        <v>42</v>
      </c>
      <c r="O1605" s="71"/>
      <c r="P1605" s="200">
        <f>O1605*H1605</f>
        <v>0</v>
      </c>
      <c r="Q1605" s="200">
        <v>1.3780000000000001E-2</v>
      </c>
      <c r="R1605" s="200">
        <f>Q1605*H1605</f>
        <v>0.139178</v>
      </c>
      <c r="S1605" s="200">
        <v>0</v>
      </c>
      <c r="T1605" s="201">
        <f>S1605*H1605</f>
        <v>0</v>
      </c>
      <c r="U1605" s="34"/>
      <c r="V1605" s="34"/>
      <c r="W1605" s="34"/>
      <c r="X1605" s="34"/>
      <c r="Y1605" s="34"/>
      <c r="Z1605" s="34"/>
      <c r="AA1605" s="34"/>
      <c r="AB1605" s="34"/>
      <c r="AC1605" s="34"/>
      <c r="AD1605" s="34"/>
      <c r="AE1605" s="34"/>
      <c r="AR1605" s="202" t="s">
        <v>865</v>
      </c>
      <c r="AT1605" s="202" t="s">
        <v>167</v>
      </c>
      <c r="AU1605" s="202" t="s">
        <v>84</v>
      </c>
      <c r="AY1605" s="17" t="s">
        <v>164</v>
      </c>
      <c r="BE1605" s="203">
        <f>IF(N1605="základní",J1605,0)</f>
        <v>0</v>
      </c>
      <c r="BF1605" s="203">
        <f>IF(N1605="snížená",J1605,0)</f>
        <v>0</v>
      </c>
      <c r="BG1605" s="203">
        <f>IF(N1605="zákl. přenesená",J1605,0)</f>
        <v>0</v>
      </c>
      <c r="BH1605" s="203">
        <f>IF(N1605="sníž. přenesená",J1605,0)</f>
        <v>0</v>
      </c>
      <c r="BI1605" s="203">
        <f>IF(N1605="nulová",J1605,0)</f>
        <v>0</v>
      </c>
      <c r="BJ1605" s="17" t="s">
        <v>84</v>
      </c>
      <c r="BK1605" s="203">
        <f>ROUND(I1605*H1605,2)</f>
        <v>0</v>
      </c>
      <c r="BL1605" s="17" t="s">
        <v>865</v>
      </c>
      <c r="BM1605" s="202" t="s">
        <v>2291</v>
      </c>
    </row>
    <row r="1606" spans="1:65" s="2" customFormat="1" ht="29.25">
      <c r="A1606" s="34"/>
      <c r="B1606" s="35"/>
      <c r="C1606" s="36"/>
      <c r="D1606" s="204" t="s">
        <v>174</v>
      </c>
      <c r="E1606" s="36"/>
      <c r="F1606" s="205" t="s">
        <v>2292</v>
      </c>
      <c r="G1606" s="36"/>
      <c r="H1606" s="36"/>
      <c r="I1606" s="206"/>
      <c r="J1606" s="36"/>
      <c r="K1606" s="36"/>
      <c r="L1606" s="39"/>
      <c r="M1606" s="207"/>
      <c r="N1606" s="208"/>
      <c r="O1606" s="71"/>
      <c r="P1606" s="71"/>
      <c r="Q1606" s="71"/>
      <c r="R1606" s="71"/>
      <c r="S1606" s="71"/>
      <c r="T1606" s="72"/>
      <c r="U1606" s="34"/>
      <c r="V1606" s="34"/>
      <c r="W1606" s="34"/>
      <c r="X1606" s="34"/>
      <c r="Y1606" s="34"/>
      <c r="Z1606" s="34"/>
      <c r="AA1606" s="34"/>
      <c r="AB1606" s="34"/>
      <c r="AC1606" s="34"/>
      <c r="AD1606" s="34"/>
      <c r="AE1606" s="34"/>
      <c r="AT1606" s="17" t="s">
        <v>174</v>
      </c>
      <c r="AU1606" s="17" t="s">
        <v>84</v>
      </c>
    </row>
    <row r="1607" spans="1:65" s="13" customFormat="1" ht="11.25">
      <c r="B1607" s="209"/>
      <c r="C1607" s="210"/>
      <c r="D1607" s="204" t="s">
        <v>176</v>
      </c>
      <c r="E1607" s="211" t="s">
        <v>1</v>
      </c>
      <c r="F1607" s="212" t="s">
        <v>2293</v>
      </c>
      <c r="G1607" s="210"/>
      <c r="H1607" s="213">
        <v>1.6</v>
      </c>
      <c r="I1607" s="214"/>
      <c r="J1607" s="210"/>
      <c r="K1607" s="210"/>
      <c r="L1607" s="215"/>
      <c r="M1607" s="216"/>
      <c r="N1607" s="217"/>
      <c r="O1607" s="217"/>
      <c r="P1607" s="217"/>
      <c r="Q1607" s="217"/>
      <c r="R1607" s="217"/>
      <c r="S1607" s="217"/>
      <c r="T1607" s="218"/>
      <c r="AT1607" s="219" t="s">
        <v>176</v>
      </c>
      <c r="AU1607" s="219" t="s">
        <v>84</v>
      </c>
      <c r="AV1607" s="13" t="s">
        <v>84</v>
      </c>
      <c r="AW1607" s="13" t="s">
        <v>32</v>
      </c>
      <c r="AX1607" s="13" t="s">
        <v>76</v>
      </c>
      <c r="AY1607" s="219" t="s">
        <v>164</v>
      </c>
    </row>
    <row r="1608" spans="1:65" s="13" customFormat="1" ht="11.25">
      <c r="B1608" s="209"/>
      <c r="C1608" s="210"/>
      <c r="D1608" s="204" t="s">
        <v>176</v>
      </c>
      <c r="E1608" s="211" t="s">
        <v>1</v>
      </c>
      <c r="F1608" s="212" t="s">
        <v>2294</v>
      </c>
      <c r="G1608" s="210"/>
      <c r="H1608" s="213">
        <v>3.5</v>
      </c>
      <c r="I1608" s="214"/>
      <c r="J1608" s="210"/>
      <c r="K1608" s="210"/>
      <c r="L1608" s="215"/>
      <c r="M1608" s="216"/>
      <c r="N1608" s="217"/>
      <c r="O1608" s="217"/>
      <c r="P1608" s="217"/>
      <c r="Q1608" s="217"/>
      <c r="R1608" s="217"/>
      <c r="S1608" s="217"/>
      <c r="T1608" s="218"/>
      <c r="AT1608" s="219" t="s">
        <v>176</v>
      </c>
      <c r="AU1608" s="219" t="s">
        <v>84</v>
      </c>
      <c r="AV1608" s="13" t="s">
        <v>84</v>
      </c>
      <c r="AW1608" s="13" t="s">
        <v>32</v>
      </c>
      <c r="AX1608" s="13" t="s">
        <v>76</v>
      </c>
      <c r="AY1608" s="219" t="s">
        <v>164</v>
      </c>
    </row>
    <row r="1609" spans="1:65" s="13" customFormat="1" ht="11.25">
      <c r="B1609" s="209"/>
      <c r="C1609" s="210"/>
      <c r="D1609" s="204" t="s">
        <v>176</v>
      </c>
      <c r="E1609" s="211" t="s">
        <v>1</v>
      </c>
      <c r="F1609" s="212" t="s">
        <v>2295</v>
      </c>
      <c r="G1609" s="210"/>
      <c r="H1609" s="213">
        <v>1.3</v>
      </c>
      <c r="I1609" s="214"/>
      <c r="J1609" s="210"/>
      <c r="K1609" s="210"/>
      <c r="L1609" s="215"/>
      <c r="M1609" s="216"/>
      <c r="N1609" s="217"/>
      <c r="O1609" s="217"/>
      <c r="P1609" s="217"/>
      <c r="Q1609" s="217"/>
      <c r="R1609" s="217"/>
      <c r="S1609" s="217"/>
      <c r="T1609" s="218"/>
      <c r="AT1609" s="219" t="s">
        <v>176</v>
      </c>
      <c r="AU1609" s="219" t="s">
        <v>84</v>
      </c>
      <c r="AV1609" s="13" t="s">
        <v>84</v>
      </c>
      <c r="AW1609" s="13" t="s">
        <v>32</v>
      </c>
      <c r="AX1609" s="13" t="s">
        <v>76</v>
      </c>
      <c r="AY1609" s="219" t="s">
        <v>164</v>
      </c>
    </row>
    <row r="1610" spans="1:65" s="13" customFormat="1" ht="11.25">
      <c r="B1610" s="209"/>
      <c r="C1610" s="210"/>
      <c r="D1610" s="204" t="s">
        <v>176</v>
      </c>
      <c r="E1610" s="211" t="s">
        <v>1</v>
      </c>
      <c r="F1610" s="212" t="s">
        <v>2296</v>
      </c>
      <c r="G1610" s="210"/>
      <c r="H1610" s="213">
        <v>3.7</v>
      </c>
      <c r="I1610" s="214"/>
      <c r="J1610" s="210"/>
      <c r="K1610" s="210"/>
      <c r="L1610" s="215"/>
      <c r="M1610" s="216"/>
      <c r="N1610" s="217"/>
      <c r="O1610" s="217"/>
      <c r="P1610" s="217"/>
      <c r="Q1610" s="217"/>
      <c r="R1610" s="217"/>
      <c r="S1610" s="217"/>
      <c r="T1610" s="218"/>
      <c r="AT1610" s="219" t="s">
        <v>176</v>
      </c>
      <c r="AU1610" s="219" t="s">
        <v>84</v>
      </c>
      <c r="AV1610" s="13" t="s">
        <v>84</v>
      </c>
      <c r="AW1610" s="13" t="s">
        <v>32</v>
      </c>
      <c r="AX1610" s="13" t="s">
        <v>76</v>
      </c>
      <c r="AY1610" s="219" t="s">
        <v>164</v>
      </c>
    </row>
    <row r="1611" spans="1:65" s="14" customFormat="1" ht="11.25">
      <c r="B1611" s="220"/>
      <c r="C1611" s="221"/>
      <c r="D1611" s="204" t="s">
        <v>176</v>
      </c>
      <c r="E1611" s="222" t="s">
        <v>1</v>
      </c>
      <c r="F1611" s="223" t="s">
        <v>185</v>
      </c>
      <c r="G1611" s="221"/>
      <c r="H1611" s="224">
        <v>10.1</v>
      </c>
      <c r="I1611" s="225"/>
      <c r="J1611" s="221"/>
      <c r="K1611" s="221"/>
      <c r="L1611" s="226"/>
      <c r="M1611" s="227"/>
      <c r="N1611" s="228"/>
      <c r="O1611" s="228"/>
      <c r="P1611" s="228"/>
      <c r="Q1611" s="228"/>
      <c r="R1611" s="228"/>
      <c r="S1611" s="228"/>
      <c r="T1611" s="229"/>
      <c r="AT1611" s="230" t="s">
        <v>176</v>
      </c>
      <c r="AU1611" s="230" t="s">
        <v>84</v>
      </c>
      <c r="AV1611" s="14" t="s">
        <v>172</v>
      </c>
      <c r="AW1611" s="14" t="s">
        <v>32</v>
      </c>
      <c r="AX1611" s="14" t="s">
        <v>82</v>
      </c>
      <c r="AY1611" s="230" t="s">
        <v>164</v>
      </c>
    </row>
    <row r="1612" spans="1:65" s="2" customFormat="1" ht="14.45" customHeight="1">
      <c r="A1612" s="34"/>
      <c r="B1612" s="35"/>
      <c r="C1612" s="191" t="s">
        <v>2297</v>
      </c>
      <c r="D1612" s="191" t="s">
        <v>167</v>
      </c>
      <c r="E1612" s="192" t="s">
        <v>2298</v>
      </c>
      <c r="F1612" s="193" t="s">
        <v>2299</v>
      </c>
      <c r="G1612" s="194" t="s">
        <v>258</v>
      </c>
      <c r="H1612" s="195">
        <v>101.4</v>
      </c>
      <c r="I1612" s="196"/>
      <c r="J1612" s="197">
        <f>ROUND(I1612*H1612,2)</f>
        <v>0</v>
      </c>
      <c r="K1612" s="193" t="s">
        <v>171</v>
      </c>
      <c r="L1612" s="39"/>
      <c r="M1612" s="198" t="s">
        <v>1</v>
      </c>
      <c r="N1612" s="199" t="s">
        <v>42</v>
      </c>
      <c r="O1612" s="71"/>
      <c r="P1612" s="200">
        <f>O1612*H1612</f>
        <v>0</v>
      </c>
      <c r="Q1612" s="200">
        <v>1E-4</v>
      </c>
      <c r="R1612" s="200">
        <f>Q1612*H1612</f>
        <v>1.0140000000000001E-2</v>
      </c>
      <c r="S1612" s="200">
        <v>0</v>
      </c>
      <c r="T1612" s="201">
        <f>S1612*H1612</f>
        <v>0</v>
      </c>
      <c r="U1612" s="34"/>
      <c r="V1612" s="34"/>
      <c r="W1612" s="34"/>
      <c r="X1612" s="34"/>
      <c r="Y1612" s="34"/>
      <c r="Z1612" s="34"/>
      <c r="AA1612" s="34"/>
      <c r="AB1612" s="34"/>
      <c r="AC1612" s="34"/>
      <c r="AD1612" s="34"/>
      <c r="AE1612" s="34"/>
      <c r="AR1612" s="202" t="s">
        <v>865</v>
      </c>
      <c r="AT1612" s="202" t="s">
        <v>167</v>
      </c>
      <c r="AU1612" s="202" t="s">
        <v>84</v>
      </c>
      <c r="AY1612" s="17" t="s">
        <v>164</v>
      </c>
      <c r="BE1612" s="203">
        <f>IF(N1612="základní",J1612,0)</f>
        <v>0</v>
      </c>
      <c r="BF1612" s="203">
        <f>IF(N1612="snížená",J1612,0)</f>
        <v>0</v>
      </c>
      <c r="BG1612" s="203">
        <f>IF(N1612="zákl. přenesená",J1612,0)</f>
        <v>0</v>
      </c>
      <c r="BH1612" s="203">
        <f>IF(N1612="sníž. přenesená",J1612,0)</f>
        <v>0</v>
      </c>
      <c r="BI1612" s="203">
        <f>IF(N1612="nulová",J1612,0)</f>
        <v>0</v>
      </c>
      <c r="BJ1612" s="17" t="s">
        <v>84</v>
      </c>
      <c r="BK1612" s="203">
        <f>ROUND(I1612*H1612,2)</f>
        <v>0</v>
      </c>
      <c r="BL1612" s="17" t="s">
        <v>865</v>
      </c>
      <c r="BM1612" s="202" t="s">
        <v>2300</v>
      </c>
    </row>
    <row r="1613" spans="1:65" s="2" customFormat="1" ht="19.5">
      <c r="A1613" s="34"/>
      <c r="B1613" s="35"/>
      <c r="C1613" s="36"/>
      <c r="D1613" s="204" t="s">
        <v>174</v>
      </c>
      <c r="E1613" s="36"/>
      <c r="F1613" s="205" t="s">
        <v>2301</v>
      </c>
      <c r="G1613" s="36"/>
      <c r="H1613" s="36"/>
      <c r="I1613" s="206"/>
      <c r="J1613" s="36"/>
      <c r="K1613" s="36"/>
      <c r="L1613" s="39"/>
      <c r="M1613" s="207"/>
      <c r="N1613" s="208"/>
      <c r="O1613" s="71"/>
      <c r="P1613" s="71"/>
      <c r="Q1613" s="71"/>
      <c r="R1613" s="71"/>
      <c r="S1613" s="71"/>
      <c r="T1613" s="72"/>
      <c r="U1613" s="34"/>
      <c r="V1613" s="34"/>
      <c r="W1613" s="34"/>
      <c r="X1613" s="34"/>
      <c r="Y1613" s="34"/>
      <c r="Z1613" s="34"/>
      <c r="AA1613" s="34"/>
      <c r="AB1613" s="34"/>
      <c r="AC1613" s="34"/>
      <c r="AD1613" s="34"/>
      <c r="AE1613" s="34"/>
      <c r="AT1613" s="17" t="s">
        <v>174</v>
      </c>
      <c r="AU1613" s="17" t="s">
        <v>84</v>
      </c>
    </row>
    <row r="1614" spans="1:65" s="13" customFormat="1" ht="11.25">
      <c r="B1614" s="209"/>
      <c r="C1614" s="210"/>
      <c r="D1614" s="204" t="s">
        <v>176</v>
      </c>
      <c r="E1614" s="211" t="s">
        <v>1</v>
      </c>
      <c r="F1614" s="212" t="s">
        <v>2280</v>
      </c>
      <c r="G1614" s="210"/>
      <c r="H1614" s="213">
        <v>9.1</v>
      </c>
      <c r="I1614" s="214"/>
      <c r="J1614" s="210"/>
      <c r="K1614" s="210"/>
      <c r="L1614" s="215"/>
      <c r="M1614" s="216"/>
      <c r="N1614" s="217"/>
      <c r="O1614" s="217"/>
      <c r="P1614" s="217"/>
      <c r="Q1614" s="217"/>
      <c r="R1614" s="217"/>
      <c r="S1614" s="217"/>
      <c r="T1614" s="218"/>
      <c r="AT1614" s="219" t="s">
        <v>176</v>
      </c>
      <c r="AU1614" s="219" t="s">
        <v>84</v>
      </c>
      <c r="AV1614" s="13" t="s">
        <v>84</v>
      </c>
      <c r="AW1614" s="13" t="s">
        <v>32</v>
      </c>
      <c r="AX1614" s="13" t="s">
        <v>76</v>
      </c>
      <c r="AY1614" s="219" t="s">
        <v>164</v>
      </c>
    </row>
    <row r="1615" spans="1:65" s="13" customFormat="1" ht="11.25">
      <c r="B1615" s="209"/>
      <c r="C1615" s="210"/>
      <c r="D1615" s="204" t="s">
        <v>176</v>
      </c>
      <c r="E1615" s="211" t="s">
        <v>1</v>
      </c>
      <c r="F1615" s="212" t="s">
        <v>2281</v>
      </c>
      <c r="G1615" s="210"/>
      <c r="H1615" s="213">
        <v>5.6</v>
      </c>
      <c r="I1615" s="214"/>
      <c r="J1615" s="210"/>
      <c r="K1615" s="210"/>
      <c r="L1615" s="215"/>
      <c r="M1615" s="216"/>
      <c r="N1615" s="217"/>
      <c r="O1615" s="217"/>
      <c r="P1615" s="217"/>
      <c r="Q1615" s="217"/>
      <c r="R1615" s="217"/>
      <c r="S1615" s="217"/>
      <c r="T1615" s="218"/>
      <c r="AT1615" s="219" t="s">
        <v>176</v>
      </c>
      <c r="AU1615" s="219" t="s">
        <v>84</v>
      </c>
      <c r="AV1615" s="13" t="s">
        <v>84</v>
      </c>
      <c r="AW1615" s="13" t="s">
        <v>32</v>
      </c>
      <c r="AX1615" s="13" t="s">
        <v>76</v>
      </c>
      <c r="AY1615" s="219" t="s">
        <v>164</v>
      </c>
    </row>
    <row r="1616" spans="1:65" s="13" customFormat="1" ht="11.25">
      <c r="B1616" s="209"/>
      <c r="C1616" s="210"/>
      <c r="D1616" s="204" t="s">
        <v>176</v>
      </c>
      <c r="E1616" s="211" t="s">
        <v>1</v>
      </c>
      <c r="F1616" s="212" t="s">
        <v>2282</v>
      </c>
      <c r="G1616" s="210"/>
      <c r="H1616" s="213">
        <v>10.1</v>
      </c>
      <c r="I1616" s="214"/>
      <c r="J1616" s="210"/>
      <c r="K1616" s="210"/>
      <c r="L1616" s="215"/>
      <c r="M1616" s="216"/>
      <c r="N1616" s="217"/>
      <c r="O1616" s="217"/>
      <c r="P1616" s="217"/>
      <c r="Q1616" s="217"/>
      <c r="R1616" s="217"/>
      <c r="S1616" s="217"/>
      <c r="T1616" s="218"/>
      <c r="AT1616" s="219" t="s">
        <v>176</v>
      </c>
      <c r="AU1616" s="219" t="s">
        <v>84</v>
      </c>
      <c r="AV1616" s="13" t="s">
        <v>84</v>
      </c>
      <c r="AW1616" s="13" t="s">
        <v>32</v>
      </c>
      <c r="AX1616" s="13" t="s">
        <v>76</v>
      </c>
      <c r="AY1616" s="219" t="s">
        <v>164</v>
      </c>
    </row>
    <row r="1617" spans="1:65" s="13" customFormat="1" ht="11.25">
      <c r="B1617" s="209"/>
      <c r="C1617" s="210"/>
      <c r="D1617" s="204" t="s">
        <v>176</v>
      </c>
      <c r="E1617" s="211" t="s">
        <v>1</v>
      </c>
      <c r="F1617" s="212" t="s">
        <v>2293</v>
      </c>
      <c r="G1617" s="210"/>
      <c r="H1617" s="213">
        <v>1.6</v>
      </c>
      <c r="I1617" s="214"/>
      <c r="J1617" s="210"/>
      <c r="K1617" s="210"/>
      <c r="L1617" s="215"/>
      <c r="M1617" s="216"/>
      <c r="N1617" s="217"/>
      <c r="O1617" s="217"/>
      <c r="P1617" s="217"/>
      <c r="Q1617" s="217"/>
      <c r="R1617" s="217"/>
      <c r="S1617" s="217"/>
      <c r="T1617" s="218"/>
      <c r="AT1617" s="219" t="s">
        <v>176</v>
      </c>
      <c r="AU1617" s="219" t="s">
        <v>84</v>
      </c>
      <c r="AV1617" s="13" t="s">
        <v>84</v>
      </c>
      <c r="AW1617" s="13" t="s">
        <v>32</v>
      </c>
      <c r="AX1617" s="13" t="s">
        <v>76</v>
      </c>
      <c r="AY1617" s="219" t="s">
        <v>164</v>
      </c>
    </row>
    <row r="1618" spans="1:65" s="13" customFormat="1" ht="11.25">
      <c r="B1618" s="209"/>
      <c r="C1618" s="210"/>
      <c r="D1618" s="204" t="s">
        <v>176</v>
      </c>
      <c r="E1618" s="211" t="s">
        <v>1</v>
      </c>
      <c r="F1618" s="212" t="s">
        <v>2294</v>
      </c>
      <c r="G1618" s="210"/>
      <c r="H1618" s="213">
        <v>3.5</v>
      </c>
      <c r="I1618" s="214"/>
      <c r="J1618" s="210"/>
      <c r="K1618" s="210"/>
      <c r="L1618" s="215"/>
      <c r="M1618" s="216"/>
      <c r="N1618" s="217"/>
      <c r="O1618" s="217"/>
      <c r="P1618" s="217"/>
      <c r="Q1618" s="217"/>
      <c r="R1618" s="217"/>
      <c r="S1618" s="217"/>
      <c r="T1618" s="218"/>
      <c r="AT1618" s="219" t="s">
        <v>176</v>
      </c>
      <c r="AU1618" s="219" t="s">
        <v>84</v>
      </c>
      <c r="AV1618" s="13" t="s">
        <v>84</v>
      </c>
      <c r="AW1618" s="13" t="s">
        <v>32</v>
      </c>
      <c r="AX1618" s="13" t="s">
        <v>76</v>
      </c>
      <c r="AY1618" s="219" t="s">
        <v>164</v>
      </c>
    </row>
    <row r="1619" spans="1:65" s="13" customFormat="1" ht="11.25">
      <c r="B1619" s="209"/>
      <c r="C1619" s="210"/>
      <c r="D1619" s="204" t="s">
        <v>176</v>
      </c>
      <c r="E1619" s="211" t="s">
        <v>1</v>
      </c>
      <c r="F1619" s="212" t="s">
        <v>2283</v>
      </c>
      <c r="G1619" s="210"/>
      <c r="H1619" s="213">
        <v>21.6</v>
      </c>
      <c r="I1619" s="214"/>
      <c r="J1619" s="210"/>
      <c r="K1619" s="210"/>
      <c r="L1619" s="215"/>
      <c r="M1619" s="216"/>
      <c r="N1619" s="217"/>
      <c r="O1619" s="217"/>
      <c r="P1619" s="217"/>
      <c r="Q1619" s="217"/>
      <c r="R1619" s="217"/>
      <c r="S1619" s="217"/>
      <c r="T1619" s="218"/>
      <c r="AT1619" s="219" t="s">
        <v>176</v>
      </c>
      <c r="AU1619" s="219" t="s">
        <v>84</v>
      </c>
      <c r="AV1619" s="13" t="s">
        <v>84</v>
      </c>
      <c r="AW1619" s="13" t="s">
        <v>32</v>
      </c>
      <c r="AX1619" s="13" t="s">
        <v>76</v>
      </c>
      <c r="AY1619" s="219" t="s">
        <v>164</v>
      </c>
    </row>
    <row r="1620" spans="1:65" s="13" customFormat="1" ht="11.25">
      <c r="B1620" s="209"/>
      <c r="C1620" s="210"/>
      <c r="D1620" s="204" t="s">
        <v>176</v>
      </c>
      <c r="E1620" s="211" t="s">
        <v>1</v>
      </c>
      <c r="F1620" s="212" t="s">
        <v>2284</v>
      </c>
      <c r="G1620" s="210"/>
      <c r="H1620" s="213">
        <v>2.4</v>
      </c>
      <c r="I1620" s="214"/>
      <c r="J1620" s="210"/>
      <c r="K1620" s="210"/>
      <c r="L1620" s="215"/>
      <c r="M1620" s="216"/>
      <c r="N1620" s="217"/>
      <c r="O1620" s="217"/>
      <c r="P1620" s="217"/>
      <c r="Q1620" s="217"/>
      <c r="R1620" s="217"/>
      <c r="S1620" s="217"/>
      <c r="T1620" s="218"/>
      <c r="AT1620" s="219" t="s">
        <v>176</v>
      </c>
      <c r="AU1620" s="219" t="s">
        <v>84</v>
      </c>
      <c r="AV1620" s="13" t="s">
        <v>84</v>
      </c>
      <c r="AW1620" s="13" t="s">
        <v>32</v>
      </c>
      <c r="AX1620" s="13" t="s">
        <v>76</v>
      </c>
      <c r="AY1620" s="219" t="s">
        <v>164</v>
      </c>
    </row>
    <row r="1621" spans="1:65" s="13" customFormat="1" ht="11.25">
      <c r="B1621" s="209"/>
      <c r="C1621" s="210"/>
      <c r="D1621" s="204" t="s">
        <v>176</v>
      </c>
      <c r="E1621" s="211" t="s">
        <v>1</v>
      </c>
      <c r="F1621" s="212" t="s">
        <v>2285</v>
      </c>
      <c r="G1621" s="210"/>
      <c r="H1621" s="213">
        <v>12.4</v>
      </c>
      <c r="I1621" s="214"/>
      <c r="J1621" s="210"/>
      <c r="K1621" s="210"/>
      <c r="L1621" s="215"/>
      <c r="M1621" s="216"/>
      <c r="N1621" s="217"/>
      <c r="O1621" s="217"/>
      <c r="P1621" s="217"/>
      <c r="Q1621" s="217"/>
      <c r="R1621" s="217"/>
      <c r="S1621" s="217"/>
      <c r="T1621" s="218"/>
      <c r="AT1621" s="219" t="s">
        <v>176</v>
      </c>
      <c r="AU1621" s="219" t="s">
        <v>84</v>
      </c>
      <c r="AV1621" s="13" t="s">
        <v>84</v>
      </c>
      <c r="AW1621" s="13" t="s">
        <v>32</v>
      </c>
      <c r="AX1621" s="13" t="s">
        <v>76</v>
      </c>
      <c r="AY1621" s="219" t="s">
        <v>164</v>
      </c>
    </row>
    <row r="1622" spans="1:65" s="13" customFormat="1" ht="11.25">
      <c r="B1622" s="209"/>
      <c r="C1622" s="210"/>
      <c r="D1622" s="204" t="s">
        <v>176</v>
      </c>
      <c r="E1622" s="211" t="s">
        <v>1</v>
      </c>
      <c r="F1622" s="212" t="s">
        <v>2286</v>
      </c>
      <c r="G1622" s="210"/>
      <c r="H1622" s="213">
        <v>5.6</v>
      </c>
      <c r="I1622" s="214"/>
      <c r="J1622" s="210"/>
      <c r="K1622" s="210"/>
      <c r="L1622" s="215"/>
      <c r="M1622" s="216"/>
      <c r="N1622" s="217"/>
      <c r="O1622" s="217"/>
      <c r="P1622" s="217"/>
      <c r="Q1622" s="217"/>
      <c r="R1622" s="217"/>
      <c r="S1622" s="217"/>
      <c r="T1622" s="218"/>
      <c r="AT1622" s="219" t="s">
        <v>176</v>
      </c>
      <c r="AU1622" s="219" t="s">
        <v>84</v>
      </c>
      <c r="AV1622" s="13" t="s">
        <v>84</v>
      </c>
      <c r="AW1622" s="13" t="s">
        <v>32</v>
      </c>
      <c r="AX1622" s="13" t="s">
        <v>76</v>
      </c>
      <c r="AY1622" s="219" t="s">
        <v>164</v>
      </c>
    </row>
    <row r="1623" spans="1:65" s="13" customFormat="1" ht="11.25">
      <c r="B1623" s="209"/>
      <c r="C1623" s="210"/>
      <c r="D1623" s="204" t="s">
        <v>176</v>
      </c>
      <c r="E1623" s="211" t="s">
        <v>1</v>
      </c>
      <c r="F1623" s="212" t="s">
        <v>2295</v>
      </c>
      <c r="G1623" s="210"/>
      <c r="H1623" s="213">
        <v>1.3</v>
      </c>
      <c r="I1623" s="214"/>
      <c r="J1623" s="210"/>
      <c r="K1623" s="210"/>
      <c r="L1623" s="215"/>
      <c r="M1623" s="216"/>
      <c r="N1623" s="217"/>
      <c r="O1623" s="217"/>
      <c r="P1623" s="217"/>
      <c r="Q1623" s="217"/>
      <c r="R1623" s="217"/>
      <c r="S1623" s="217"/>
      <c r="T1623" s="218"/>
      <c r="AT1623" s="219" t="s">
        <v>176</v>
      </c>
      <c r="AU1623" s="219" t="s">
        <v>84</v>
      </c>
      <c r="AV1623" s="13" t="s">
        <v>84</v>
      </c>
      <c r="AW1623" s="13" t="s">
        <v>32</v>
      </c>
      <c r="AX1623" s="13" t="s">
        <v>76</v>
      </c>
      <c r="AY1623" s="219" t="s">
        <v>164</v>
      </c>
    </row>
    <row r="1624" spans="1:65" s="13" customFormat="1" ht="11.25">
      <c r="B1624" s="209"/>
      <c r="C1624" s="210"/>
      <c r="D1624" s="204" t="s">
        <v>176</v>
      </c>
      <c r="E1624" s="211" t="s">
        <v>1</v>
      </c>
      <c r="F1624" s="212" t="s">
        <v>2287</v>
      </c>
      <c r="G1624" s="210"/>
      <c r="H1624" s="213">
        <v>24.5</v>
      </c>
      <c r="I1624" s="214"/>
      <c r="J1624" s="210"/>
      <c r="K1624" s="210"/>
      <c r="L1624" s="215"/>
      <c r="M1624" s="216"/>
      <c r="N1624" s="217"/>
      <c r="O1624" s="217"/>
      <c r="P1624" s="217"/>
      <c r="Q1624" s="217"/>
      <c r="R1624" s="217"/>
      <c r="S1624" s="217"/>
      <c r="T1624" s="218"/>
      <c r="AT1624" s="219" t="s">
        <v>176</v>
      </c>
      <c r="AU1624" s="219" t="s">
        <v>84</v>
      </c>
      <c r="AV1624" s="13" t="s">
        <v>84</v>
      </c>
      <c r="AW1624" s="13" t="s">
        <v>32</v>
      </c>
      <c r="AX1624" s="13" t="s">
        <v>76</v>
      </c>
      <c r="AY1624" s="219" t="s">
        <v>164</v>
      </c>
    </row>
    <row r="1625" spans="1:65" s="13" customFormat="1" ht="11.25">
      <c r="B1625" s="209"/>
      <c r="C1625" s="210"/>
      <c r="D1625" s="204" t="s">
        <v>176</v>
      </c>
      <c r="E1625" s="211" t="s">
        <v>1</v>
      </c>
      <c r="F1625" s="212" t="s">
        <v>2296</v>
      </c>
      <c r="G1625" s="210"/>
      <c r="H1625" s="213">
        <v>3.7</v>
      </c>
      <c r="I1625" s="214"/>
      <c r="J1625" s="210"/>
      <c r="K1625" s="210"/>
      <c r="L1625" s="215"/>
      <c r="M1625" s="216"/>
      <c r="N1625" s="217"/>
      <c r="O1625" s="217"/>
      <c r="P1625" s="217"/>
      <c r="Q1625" s="217"/>
      <c r="R1625" s="217"/>
      <c r="S1625" s="217"/>
      <c r="T1625" s="218"/>
      <c r="AT1625" s="219" t="s">
        <v>176</v>
      </c>
      <c r="AU1625" s="219" t="s">
        <v>84</v>
      </c>
      <c r="AV1625" s="13" t="s">
        <v>84</v>
      </c>
      <c r="AW1625" s="13" t="s">
        <v>32</v>
      </c>
      <c r="AX1625" s="13" t="s">
        <v>76</v>
      </c>
      <c r="AY1625" s="219" t="s">
        <v>164</v>
      </c>
    </row>
    <row r="1626" spans="1:65" s="14" customFormat="1" ht="11.25">
      <c r="B1626" s="220"/>
      <c r="C1626" s="221"/>
      <c r="D1626" s="204" t="s">
        <v>176</v>
      </c>
      <c r="E1626" s="222" t="s">
        <v>1</v>
      </c>
      <c r="F1626" s="223" t="s">
        <v>185</v>
      </c>
      <c r="G1626" s="221"/>
      <c r="H1626" s="224">
        <v>101.4</v>
      </c>
      <c r="I1626" s="225"/>
      <c r="J1626" s="221"/>
      <c r="K1626" s="221"/>
      <c r="L1626" s="226"/>
      <c r="M1626" s="227"/>
      <c r="N1626" s="228"/>
      <c r="O1626" s="228"/>
      <c r="P1626" s="228"/>
      <c r="Q1626" s="228"/>
      <c r="R1626" s="228"/>
      <c r="S1626" s="228"/>
      <c r="T1626" s="229"/>
      <c r="AT1626" s="230" t="s">
        <v>176</v>
      </c>
      <c r="AU1626" s="230" t="s">
        <v>84</v>
      </c>
      <c r="AV1626" s="14" t="s">
        <v>172</v>
      </c>
      <c r="AW1626" s="14" t="s">
        <v>32</v>
      </c>
      <c r="AX1626" s="14" t="s">
        <v>82</v>
      </c>
      <c r="AY1626" s="230" t="s">
        <v>164</v>
      </c>
    </row>
    <row r="1627" spans="1:65" s="2" customFormat="1" ht="14.45" customHeight="1">
      <c r="A1627" s="34"/>
      <c r="B1627" s="35"/>
      <c r="C1627" s="191" t="s">
        <v>2302</v>
      </c>
      <c r="D1627" s="191" t="s">
        <v>167</v>
      </c>
      <c r="E1627" s="192" t="s">
        <v>2303</v>
      </c>
      <c r="F1627" s="193" t="s">
        <v>2304</v>
      </c>
      <c r="G1627" s="194" t="s">
        <v>244</v>
      </c>
      <c r="H1627" s="195">
        <v>20.2</v>
      </c>
      <c r="I1627" s="196"/>
      <c r="J1627" s="197">
        <f>ROUND(I1627*H1627,2)</f>
        <v>0</v>
      </c>
      <c r="K1627" s="193" t="s">
        <v>171</v>
      </c>
      <c r="L1627" s="39"/>
      <c r="M1627" s="198" t="s">
        <v>1</v>
      </c>
      <c r="N1627" s="199" t="s">
        <v>42</v>
      </c>
      <c r="O1627" s="71"/>
      <c r="P1627" s="200">
        <f>O1627*H1627</f>
        <v>0</v>
      </c>
      <c r="Q1627" s="200">
        <v>4.3800000000000002E-3</v>
      </c>
      <c r="R1627" s="200">
        <f>Q1627*H1627</f>
        <v>8.8475999999999999E-2</v>
      </c>
      <c r="S1627" s="200">
        <v>0</v>
      </c>
      <c r="T1627" s="201">
        <f>S1627*H1627</f>
        <v>0</v>
      </c>
      <c r="U1627" s="34"/>
      <c r="V1627" s="34"/>
      <c r="W1627" s="34"/>
      <c r="X1627" s="34"/>
      <c r="Y1627" s="34"/>
      <c r="Z1627" s="34"/>
      <c r="AA1627" s="34"/>
      <c r="AB1627" s="34"/>
      <c r="AC1627" s="34"/>
      <c r="AD1627" s="34"/>
      <c r="AE1627" s="34"/>
      <c r="AR1627" s="202" t="s">
        <v>865</v>
      </c>
      <c r="AT1627" s="202" t="s">
        <v>167</v>
      </c>
      <c r="AU1627" s="202" t="s">
        <v>84</v>
      </c>
      <c r="AY1627" s="17" t="s">
        <v>164</v>
      </c>
      <c r="BE1627" s="203">
        <f>IF(N1627="základní",J1627,0)</f>
        <v>0</v>
      </c>
      <c r="BF1627" s="203">
        <f>IF(N1627="snížená",J1627,0)</f>
        <v>0</v>
      </c>
      <c r="BG1627" s="203">
        <f>IF(N1627="zákl. přenesená",J1627,0)</f>
        <v>0</v>
      </c>
      <c r="BH1627" s="203">
        <f>IF(N1627="sníž. přenesená",J1627,0)</f>
        <v>0</v>
      </c>
      <c r="BI1627" s="203">
        <f>IF(N1627="nulová",J1627,0)</f>
        <v>0</v>
      </c>
      <c r="BJ1627" s="17" t="s">
        <v>84</v>
      </c>
      <c r="BK1627" s="203">
        <f>ROUND(I1627*H1627,2)</f>
        <v>0</v>
      </c>
      <c r="BL1627" s="17" t="s">
        <v>865</v>
      </c>
      <c r="BM1627" s="202" t="s">
        <v>2305</v>
      </c>
    </row>
    <row r="1628" spans="1:65" s="2" customFormat="1" ht="29.25">
      <c r="A1628" s="34"/>
      <c r="B1628" s="35"/>
      <c r="C1628" s="36"/>
      <c r="D1628" s="204" t="s">
        <v>174</v>
      </c>
      <c r="E1628" s="36"/>
      <c r="F1628" s="205" t="s">
        <v>2306</v>
      </c>
      <c r="G1628" s="36"/>
      <c r="H1628" s="36"/>
      <c r="I1628" s="206"/>
      <c r="J1628" s="36"/>
      <c r="K1628" s="36"/>
      <c r="L1628" s="39"/>
      <c r="M1628" s="207"/>
      <c r="N1628" s="208"/>
      <c r="O1628" s="71"/>
      <c r="P1628" s="71"/>
      <c r="Q1628" s="71"/>
      <c r="R1628" s="71"/>
      <c r="S1628" s="71"/>
      <c r="T1628" s="72"/>
      <c r="U1628" s="34"/>
      <c r="V1628" s="34"/>
      <c r="W1628" s="34"/>
      <c r="X1628" s="34"/>
      <c r="Y1628" s="34"/>
      <c r="Z1628" s="34"/>
      <c r="AA1628" s="34"/>
      <c r="AB1628" s="34"/>
      <c r="AC1628" s="34"/>
      <c r="AD1628" s="34"/>
      <c r="AE1628" s="34"/>
      <c r="AT1628" s="17" t="s">
        <v>174</v>
      </c>
      <c r="AU1628" s="17" t="s">
        <v>84</v>
      </c>
    </row>
    <row r="1629" spans="1:65" s="13" customFormat="1" ht="11.25">
      <c r="B1629" s="209"/>
      <c r="C1629" s="210"/>
      <c r="D1629" s="204" t="s">
        <v>176</v>
      </c>
      <c r="E1629" s="211" t="s">
        <v>1</v>
      </c>
      <c r="F1629" s="212" t="s">
        <v>2307</v>
      </c>
      <c r="G1629" s="210"/>
      <c r="H1629" s="213">
        <v>20.2</v>
      </c>
      <c r="I1629" s="214"/>
      <c r="J1629" s="210"/>
      <c r="K1629" s="210"/>
      <c r="L1629" s="215"/>
      <c r="M1629" s="216"/>
      <c r="N1629" s="217"/>
      <c r="O1629" s="217"/>
      <c r="P1629" s="217"/>
      <c r="Q1629" s="217"/>
      <c r="R1629" s="217"/>
      <c r="S1629" s="217"/>
      <c r="T1629" s="218"/>
      <c r="AT1629" s="219" t="s">
        <v>176</v>
      </c>
      <c r="AU1629" s="219" t="s">
        <v>84</v>
      </c>
      <c r="AV1629" s="13" t="s">
        <v>84</v>
      </c>
      <c r="AW1629" s="13" t="s">
        <v>32</v>
      </c>
      <c r="AX1629" s="13" t="s">
        <v>82</v>
      </c>
      <c r="AY1629" s="219" t="s">
        <v>164</v>
      </c>
    </row>
    <row r="1630" spans="1:65" s="2" customFormat="1" ht="14.45" customHeight="1">
      <c r="A1630" s="34"/>
      <c r="B1630" s="35"/>
      <c r="C1630" s="191" t="s">
        <v>2308</v>
      </c>
      <c r="D1630" s="191" t="s">
        <v>167</v>
      </c>
      <c r="E1630" s="192" t="s">
        <v>2309</v>
      </c>
      <c r="F1630" s="193" t="s">
        <v>2310</v>
      </c>
      <c r="G1630" s="194" t="s">
        <v>258</v>
      </c>
      <c r="H1630" s="195">
        <v>10.1</v>
      </c>
      <c r="I1630" s="196"/>
      <c r="J1630" s="197">
        <f>ROUND(I1630*H1630,2)</f>
        <v>0</v>
      </c>
      <c r="K1630" s="193" t="s">
        <v>171</v>
      </c>
      <c r="L1630" s="39"/>
      <c r="M1630" s="198" t="s">
        <v>1</v>
      </c>
      <c r="N1630" s="199" t="s">
        <v>42</v>
      </c>
      <c r="O1630" s="71"/>
      <c r="P1630" s="200">
        <f>O1630*H1630</f>
        <v>0</v>
      </c>
      <c r="Q1630" s="200">
        <v>0</v>
      </c>
      <c r="R1630" s="200">
        <f>Q1630*H1630</f>
        <v>0</v>
      </c>
      <c r="S1630" s="200">
        <v>0</v>
      </c>
      <c r="T1630" s="201">
        <f>S1630*H1630</f>
        <v>0</v>
      </c>
      <c r="U1630" s="34"/>
      <c r="V1630" s="34"/>
      <c r="W1630" s="34"/>
      <c r="X1630" s="34"/>
      <c r="Y1630" s="34"/>
      <c r="Z1630" s="34"/>
      <c r="AA1630" s="34"/>
      <c r="AB1630" s="34"/>
      <c r="AC1630" s="34"/>
      <c r="AD1630" s="34"/>
      <c r="AE1630" s="34"/>
      <c r="AR1630" s="202" t="s">
        <v>865</v>
      </c>
      <c r="AT1630" s="202" t="s">
        <v>167</v>
      </c>
      <c r="AU1630" s="202" t="s">
        <v>84</v>
      </c>
      <c r="AY1630" s="17" t="s">
        <v>164</v>
      </c>
      <c r="BE1630" s="203">
        <f>IF(N1630="základní",J1630,0)</f>
        <v>0</v>
      </c>
      <c r="BF1630" s="203">
        <f>IF(N1630="snížená",J1630,0)</f>
        <v>0</v>
      </c>
      <c r="BG1630" s="203">
        <f>IF(N1630="zákl. přenesená",J1630,0)</f>
        <v>0</v>
      </c>
      <c r="BH1630" s="203">
        <f>IF(N1630="sníž. přenesená",J1630,0)</f>
        <v>0</v>
      </c>
      <c r="BI1630" s="203">
        <f>IF(N1630="nulová",J1630,0)</f>
        <v>0</v>
      </c>
      <c r="BJ1630" s="17" t="s">
        <v>84</v>
      </c>
      <c r="BK1630" s="203">
        <f>ROUND(I1630*H1630,2)</f>
        <v>0</v>
      </c>
      <c r="BL1630" s="17" t="s">
        <v>865</v>
      </c>
      <c r="BM1630" s="202" t="s">
        <v>2311</v>
      </c>
    </row>
    <row r="1631" spans="1:65" s="2" customFormat="1" ht="29.25">
      <c r="A1631" s="34"/>
      <c r="B1631" s="35"/>
      <c r="C1631" s="36"/>
      <c r="D1631" s="204" t="s">
        <v>174</v>
      </c>
      <c r="E1631" s="36"/>
      <c r="F1631" s="205" t="s">
        <v>2312</v>
      </c>
      <c r="G1631" s="36"/>
      <c r="H1631" s="36"/>
      <c r="I1631" s="206"/>
      <c r="J1631" s="36"/>
      <c r="K1631" s="36"/>
      <c r="L1631" s="39"/>
      <c r="M1631" s="207"/>
      <c r="N1631" s="208"/>
      <c r="O1631" s="71"/>
      <c r="P1631" s="71"/>
      <c r="Q1631" s="71"/>
      <c r="R1631" s="71"/>
      <c r="S1631" s="71"/>
      <c r="T1631" s="72"/>
      <c r="U1631" s="34"/>
      <c r="V1631" s="34"/>
      <c r="W1631" s="34"/>
      <c r="X1631" s="34"/>
      <c r="Y1631" s="34"/>
      <c r="Z1631" s="34"/>
      <c r="AA1631" s="34"/>
      <c r="AB1631" s="34"/>
      <c r="AC1631" s="34"/>
      <c r="AD1631" s="34"/>
      <c r="AE1631" s="34"/>
      <c r="AT1631" s="17" t="s">
        <v>174</v>
      </c>
      <c r="AU1631" s="17" t="s">
        <v>84</v>
      </c>
    </row>
    <row r="1632" spans="1:65" s="13" customFormat="1" ht="11.25">
      <c r="B1632" s="209"/>
      <c r="C1632" s="210"/>
      <c r="D1632" s="204" t="s">
        <v>176</v>
      </c>
      <c r="E1632" s="211" t="s">
        <v>1</v>
      </c>
      <c r="F1632" s="212" t="s">
        <v>2293</v>
      </c>
      <c r="G1632" s="210"/>
      <c r="H1632" s="213">
        <v>1.6</v>
      </c>
      <c r="I1632" s="214"/>
      <c r="J1632" s="210"/>
      <c r="K1632" s="210"/>
      <c r="L1632" s="215"/>
      <c r="M1632" s="216"/>
      <c r="N1632" s="217"/>
      <c r="O1632" s="217"/>
      <c r="P1632" s="217"/>
      <c r="Q1632" s="217"/>
      <c r="R1632" s="217"/>
      <c r="S1632" s="217"/>
      <c r="T1632" s="218"/>
      <c r="AT1632" s="219" t="s">
        <v>176</v>
      </c>
      <c r="AU1632" s="219" t="s">
        <v>84</v>
      </c>
      <c r="AV1632" s="13" t="s">
        <v>84</v>
      </c>
      <c r="AW1632" s="13" t="s">
        <v>32</v>
      </c>
      <c r="AX1632" s="13" t="s">
        <v>76</v>
      </c>
      <c r="AY1632" s="219" t="s">
        <v>164</v>
      </c>
    </row>
    <row r="1633" spans="1:65" s="13" customFormat="1" ht="11.25">
      <c r="B1633" s="209"/>
      <c r="C1633" s="210"/>
      <c r="D1633" s="204" t="s">
        <v>176</v>
      </c>
      <c r="E1633" s="211" t="s">
        <v>1</v>
      </c>
      <c r="F1633" s="212" t="s">
        <v>2294</v>
      </c>
      <c r="G1633" s="210"/>
      <c r="H1633" s="213">
        <v>3.5</v>
      </c>
      <c r="I1633" s="214"/>
      <c r="J1633" s="210"/>
      <c r="K1633" s="210"/>
      <c r="L1633" s="215"/>
      <c r="M1633" s="216"/>
      <c r="N1633" s="217"/>
      <c r="O1633" s="217"/>
      <c r="P1633" s="217"/>
      <c r="Q1633" s="217"/>
      <c r="R1633" s="217"/>
      <c r="S1633" s="217"/>
      <c r="T1633" s="218"/>
      <c r="AT1633" s="219" t="s">
        <v>176</v>
      </c>
      <c r="AU1633" s="219" t="s">
        <v>84</v>
      </c>
      <c r="AV1633" s="13" t="s">
        <v>84</v>
      </c>
      <c r="AW1633" s="13" t="s">
        <v>32</v>
      </c>
      <c r="AX1633" s="13" t="s">
        <v>76</v>
      </c>
      <c r="AY1633" s="219" t="s">
        <v>164</v>
      </c>
    </row>
    <row r="1634" spans="1:65" s="13" customFormat="1" ht="11.25">
      <c r="B1634" s="209"/>
      <c r="C1634" s="210"/>
      <c r="D1634" s="204" t="s">
        <v>176</v>
      </c>
      <c r="E1634" s="211" t="s">
        <v>1</v>
      </c>
      <c r="F1634" s="212" t="s">
        <v>2295</v>
      </c>
      <c r="G1634" s="210"/>
      <c r="H1634" s="213">
        <v>1.3</v>
      </c>
      <c r="I1634" s="214"/>
      <c r="J1634" s="210"/>
      <c r="K1634" s="210"/>
      <c r="L1634" s="215"/>
      <c r="M1634" s="216"/>
      <c r="N1634" s="217"/>
      <c r="O1634" s="217"/>
      <c r="P1634" s="217"/>
      <c r="Q1634" s="217"/>
      <c r="R1634" s="217"/>
      <c r="S1634" s="217"/>
      <c r="T1634" s="218"/>
      <c r="AT1634" s="219" t="s">
        <v>176</v>
      </c>
      <c r="AU1634" s="219" t="s">
        <v>84</v>
      </c>
      <c r="AV1634" s="13" t="s">
        <v>84</v>
      </c>
      <c r="AW1634" s="13" t="s">
        <v>32</v>
      </c>
      <c r="AX1634" s="13" t="s">
        <v>76</v>
      </c>
      <c r="AY1634" s="219" t="s">
        <v>164</v>
      </c>
    </row>
    <row r="1635" spans="1:65" s="13" customFormat="1" ht="11.25">
      <c r="B1635" s="209"/>
      <c r="C1635" s="210"/>
      <c r="D1635" s="204" t="s">
        <v>176</v>
      </c>
      <c r="E1635" s="211" t="s">
        <v>1</v>
      </c>
      <c r="F1635" s="212" t="s">
        <v>2296</v>
      </c>
      <c r="G1635" s="210"/>
      <c r="H1635" s="213">
        <v>3.7</v>
      </c>
      <c r="I1635" s="214"/>
      <c r="J1635" s="210"/>
      <c r="K1635" s="210"/>
      <c r="L1635" s="215"/>
      <c r="M1635" s="216"/>
      <c r="N1635" s="217"/>
      <c r="O1635" s="217"/>
      <c r="P1635" s="217"/>
      <c r="Q1635" s="217"/>
      <c r="R1635" s="217"/>
      <c r="S1635" s="217"/>
      <c r="T1635" s="218"/>
      <c r="AT1635" s="219" t="s">
        <v>176</v>
      </c>
      <c r="AU1635" s="219" t="s">
        <v>84</v>
      </c>
      <c r="AV1635" s="13" t="s">
        <v>84</v>
      </c>
      <c r="AW1635" s="13" t="s">
        <v>32</v>
      </c>
      <c r="AX1635" s="13" t="s">
        <v>76</v>
      </c>
      <c r="AY1635" s="219" t="s">
        <v>164</v>
      </c>
    </row>
    <row r="1636" spans="1:65" s="14" customFormat="1" ht="11.25">
      <c r="B1636" s="220"/>
      <c r="C1636" s="221"/>
      <c r="D1636" s="204" t="s">
        <v>176</v>
      </c>
      <c r="E1636" s="222" t="s">
        <v>1</v>
      </c>
      <c r="F1636" s="223" t="s">
        <v>185</v>
      </c>
      <c r="G1636" s="221"/>
      <c r="H1636" s="224">
        <v>10.1</v>
      </c>
      <c r="I1636" s="225"/>
      <c r="J1636" s="221"/>
      <c r="K1636" s="221"/>
      <c r="L1636" s="226"/>
      <c r="M1636" s="227"/>
      <c r="N1636" s="228"/>
      <c r="O1636" s="228"/>
      <c r="P1636" s="228"/>
      <c r="Q1636" s="228"/>
      <c r="R1636" s="228"/>
      <c r="S1636" s="228"/>
      <c r="T1636" s="229"/>
      <c r="AT1636" s="230" t="s">
        <v>176</v>
      </c>
      <c r="AU1636" s="230" t="s">
        <v>84</v>
      </c>
      <c r="AV1636" s="14" t="s">
        <v>172</v>
      </c>
      <c r="AW1636" s="14" t="s">
        <v>32</v>
      </c>
      <c r="AX1636" s="14" t="s">
        <v>82</v>
      </c>
      <c r="AY1636" s="230" t="s">
        <v>164</v>
      </c>
    </row>
    <row r="1637" spans="1:65" s="2" customFormat="1" ht="24.2" customHeight="1">
      <c r="A1637" s="34"/>
      <c r="B1637" s="35"/>
      <c r="C1637" s="231" t="s">
        <v>2313</v>
      </c>
      <c r="D1637" s="231" t="s">
        <v>218</v>
      </c>
      <c r="E1637" s="232" t="s">
        <v>2314</v>
      </c>
      <c r="F1637" s="233" t="s">
        <v>2315</v>
      </c>
      <c r="G1637" s="234" t="s">
        <v>258</v>
      </c>
      <c r="H1637" s="235">
        <v>10.302</v>
      </c>
      <c r="I1637" s="236"/>
      <c r="J1637" s="237">
        <f>ROUND(I1637*H1637,2)</f>
        <v>0</v>
      </c>
      <c r="K1637" s="233" t="s">
        <v>171</v>
      </c>
      <c r="L1637" s="238"/>
      <c r="M1637" s="239" t="s">
        <v>1</v>
      </c>
      <c r="N1637" s="240" t="s">
        <v>42</v>
      </c>
      <c r="O1637" s="71"/>
      <c r="P1637" s="200">
        <f>O1637*H1637</f>
        <v>0</v>
      </c>
      <c r="Q1637" s="200">
        <v>3.0000000000000001E-3</v>
      </c>
      <c r="R1637" s="200">
        <f>Q1637*H1637</f>
        <v>3.0905999999999999E-2</v>
      </c>
      <c r="S1637" s="200">
        <v>0</v>
      </c>
      <c r="T1637" s="201">
        <f>S1637*H1637</f>
        <v>0</v>
      </c>
      <c r="U1637" s="34"/>
      <c r="V1637" s="34"/>
      <c r="W1637" s="34"/>
      <c r="X1637" s="34"/>
      <c r="Y1637" s="34"/>
      <c r="Z1637" s="34"/>
      <c r="AA1637" s="34"/>
      <c r="AB1637" s="34"/>
      <c r="AC1637" s="34"/>
      <c r="AD1637" s="34"/>
      <c r="AE1637" s="34"/>
      <c r="AR1637" s="202" t="s">
        <v>1069</v>
      </c>
      <c r="AT1637" s="202" t="s">
        <v>218</v>
      </c>
      <c r="AU1637" s="202" t="s">
        <v>84</v>
      </c>
      <c r="AY1637" s="17" t="s">
        <v>164</v>
      </c>
      <c r="BE1637" s="203">
        <f>IF(N1637="základní",J1637,0)</f>
        <v>0</v>
      </c>
      <c r="BF1637" s="203">
        <f>IF(N1637="snížená",J1637,0)</f>
        <v>0</v>
      </c>
      <c r="BG1637" s="203">
        <f>IF(N1637="zákl. přenesená",J1637,0)</f>
        <v>0</v>
      </c>
      <c r="BH1637" s="203">
        <f>IF(N1637="sníž. přenesená",J1637,0)</f>
        <v>0</v>
      </c>
      <c r="BI1637" s="203">
        <f>IF(N1637="nulová",J1637,0)</f>
        <v>0</v>
      </c>
      <c r="BJ1637" s="17" t="s">
        <v>84</v>
      </c>
      <c r="BK1637" s="203">
        <f>ROUND(I1637*H1637,2)</f>
        <v>0</v>
      </c>
      <c r="BL1637" s="17" t="s">
        <v>865</v>
      </c>
      <c r="BM1637" s="202" t="s">
        <v>2316</v>
      </c>
    </row>
    <row r="1638" spans="1:65" s="2" customFormat="1" ht="11.25">
      <c r="A1638" s="34"/>
      <c r="B1638" s="35"/>
      <c r="C1638" s="36"/>
      <c r="D1638" s="204" t="s">
        <v>174</v>
      </c>
      <c r="E1638" s="36"/>
      <c r="F1638" s="205" t="s">
        <v>2315</v>
      </c>
      <c r="G1638" s="36"/>
      <c r="H1638" s="36"/>
      <c r="I1638" s="206"/>
      <c r="J1638" s="36"/>
      <c r="K1638" s="36"/>
      <c r="L1638" s="39"/>
      <c r="M1638" s="207"/>
      <c r="N1638" s="208"/>
      <c r="O1638" s="71"/>
      <c r="P1638" s="71"/>
      <c r="Q1638" s="71"/>
      <c r="R1638" s="71"/>
      <c r="S1638" s="71"/>
      <c r="T1638" s="72"/>
      <c r="U1638" s="34"/>
      <c r="V1638" s="34"/>
      <c r="W1638" s="34"/>
      <c r="X1638" s="34"/>
      <c r="Y1638" s="34"/>
      <c r="Z1638" s="34"/>
      <c r="AA1638" s="34"/>
      <c r="AB1638" s="34"/>
      <c r="AC1638" s="34"/>
      <c r="AD1638" s="34"/>
      <c r="AE1638" s="34"/>
      <c r="AT1638" s="17" t="s">
        <v>174</v>
      </c>
      <c r="AU1638" s="17" t="s">
        <v>84</v>
      </c>
    </row>
    <row r="1639" spans="1:65" s="13" customFormat="1" ht="11.25">
      <c r="B1639" s="209"/>
      <c r="C1639" s="210"/>
      <c r="D1639" s="204" t="s">
        <v>176</v>
      </c>
      <c r="E1639" s="210"/>
      <c r="F1639" s="212" t="s">
        <v>2317</v>
      </c>
      <c r="G1639" s="210"/>
      <c r="H1639" s="213">
        <v>10.302</v>
      </c>
      <c r="I1639" s="214"/>
      <c r="J1639" s="210"/>
      <c r="K1639" s="210"/>
      <c r="L1639" s="215"/>
      <c r="M1639" s="216"/>
      <c r="N1639" s="217"/>
      <c r="O1639" s="217"/>
      <c r="P1639" s="217"/>
      <c r="Q1639" s="217"/>
      <c r="R1639" s="217"/>
      <c r="S1639" s="217"/>
      <c r="T1639" s="218"/>
      <c r="AT1639" s="219" t="s">
        <v>176</v>
      </c>
      <c r="AU1639" s="219" t="s">
        <v>84</v>
      </c>
      <c r="AV1639" s="13" t="s">
        <v>84</v>
      </c>
      <c r="AW1639" s="13" t="s">
        <v>4</v>
      </c>
      <c r="AX1639" s="13" t="s">
        <v>82</v>
      </c>
      <c r="AY1639" s="219" t="s">
        <v>164</v>
      </c>
    </row>
    <row r="1640" spans="1:65" s="2" customFormat="1" ht="14.45" customHeight="1">
      <c r="A1640" s="34"/>
      <c r="B1640" s="35"/>
      <c r="C1640" s="191" t="s">
        <v>2318</v>
      </c>
      <c r="D1640" s="191" t="s">
        <v>167</v>
      </c>
      <c r="E1640" s="192" t="s">
        <v>2319</v>
      </c>
      <c r="F1640" s="193" t="s">
        <v>2320</v>
      </c>
      <c r="G1640" s="194" t="s">
        <v>258</v>
      </c>
      <c r="H1640" s="195">
        <v>5.3</v>
      </c>
      <c r="I1640" s="196"/>
      <c r="J1640" s="197">
        <f>ROUND(I1640*H1640,2)</f>
        <v>0</v>
      </c>
      <c r="K1640" s="193" t="s">
        <v>171</v>
      </c>
      <c r="L1640" s="39"/>
      <c r="M1640" s="198" t="s">
        <v>1</v>
      </c>
      <c r="N1640" s="199" t="s">
        <v>42</v>
      </c>
      <c r="O1640" s="71"/>
      <c r="P1640" s="200">
        <f>O1640*H1640</f>
        <v>0</v>
      </c>
      <c r="Q1640" s="200">
        <v>0</v>
      </c>
      <c r="R1640" s="200">
        <f>Q1640*H1640</f>
        <v>0</v>
      </c>
      <c r="S1640" s="200">
        <v>0</v>
      </c>
      <c r="T1640" s="201">
        <f>S1640*H1640</f>
        <v>0</v>
      </c>
      <c r="U1640" s="34"/>
      <c r="V1640" s="34"/>
      <c r="W1640" s="34"/>
      <c r="X1640" s="34"/>
      <c r="Y1640" s="34"/>
      <c r="Z1640" s="34"/>
      <c r="AA1640" s="34"/>
      <c r="AB1640" s="34"/>
      <c r="AC1640" s="34"/>
      <c r="AD1640" s="34"/>
      <c r="AE1640" s="34"/>
      <c r="AR1640" s="202" t="s">
        <v>865</v>
      </c>
      <c r="AT1640" s="202" t="s">
        <v>167</v>
      </c>
      <c r="AU1640" s="202" t="s">
        <v>84</v>
      </c>
      <c r="AY1640" s="17" t="s">
        <v>164</v>
      </c>
      <c r="BE1640" s="203">
        <f>IF(N1640="základní",J1640,0)</f>
        <v>0</v>
      </c>
      <c r="BF1640" s="203">
        <f>IF(N1640="snížená",J1640,0)</f>
        <v>0</v>
      </c>
      <c r="BG1640" s="203">
        <f>IF(N1640="zákl. přenesená",J1640,0)</f>
        <v>0</v>
      </c>
      <c r="BH1640" s="203">
        <f>IF(N1640="sníž. přenesená",J1640,0)</f>
        <v>0</v>
      </c>
      <c r="BI1640" s="203">
        <f>IF(N1640="nulová",J1640,0)</f>
        <v>0</v>
      </c>
      <c r="BJ1640" s="17" t="s">
        <v>84</v>
      </c>
      <c r="BK1640" s="203">
        <f>ROUND(I1640*H1640,2)</f>
        <v>0</v>
      </c>
      <c r="BL1640" s="17" t="s">
        <v>865</v>
      </c>
      <c r="BM1640" s="202" t="s">
        <v>2321</v>
      </c>
    </row>
    <row r="1641" spans="1:65" s="2" customFormat="1" ht="19.5">
      <c r="A1641" s="34"/>
      <c r="B1641" s="35"/>
      <c r="C1641" s="36"/>
      <c r="D1641" s="204" t="s">
        <v>174</v>
      </c>
      <c r="E1641" s="36"/>
      <c r="F1641" s="205" t="s">
        <v>2322</v>
      </c>
      <c r="G1641" s="36"/>
      <c r="H1641" s="36"/>
      <c r="I1641" s="206"/>
      <c r="J1641" s="36"/>
      <c r="K1641" s="36"/>
      <c r="L1641" s="39"/>
      <c r="M1641" s="207"/>
      <c r="N1641" s="208"/>
      <c r="O1641" s="71"/>
      <c r="P1641" s="71"/>
      <c r="Q1641" s="71"/>
      <c r="R1641" s="71"/>
      <c r="S1641" s="71"/>
      <c r="T1641" s="72"/>
      <c r="U1641" s="34"/>
      <c r="V1641" s="34"/>
      <c r="W1641" s="34"/>
      <c r="X1641" s="34"/>
      <c r="Y1641" s="34"/>
      <c r="Z1641" s="34"/>
      <c r="AA1641" s="34"/>
      <c r="AB1641" s="34"/>
      <c r="AC1641" s="34"/>
      <c r="AD1641" s="34"/>
      <c r="AE1641" s="34"/>
      <c r="AT1641" s="17" t="s">
        <v>174</v>
      </c>
      <c r="AU1641" s="17" t="s">
        <v>84</v>
      </c>
    </row>
    <row r="1642" spans="1:65" s="13" customFormat="1" ht="11.25">
      <c r="B1642" s="209"/>
      <c r="C1642" s="210"/>
      <c r="D1642" s="204" t="s">
        <v>176</v>
      </c>
      <c r="E1642" s="211" t="s">
        <v>1</v>
      </c>
      <c r="F1642" s="212" t="s">
        <v>2293</v>
      </c>
      <c r="G1642" s="210"/>
      <c r="H1642" s="213">
        <v>1.6</v>
      </c>
      <c r="I1642" s="214"/>
      <c r="J1642" s="210"/>
      <c r="K1642" s="210"/>
      <c r="L1642" s="215"/>
      <c r="M1642" s="216"/>
      <c r="N1642" s="217"/>
      <c r="O1642" s="217"/>
      <c r="P1642" s="217"/>
      <c r="Q1642" s="217"/>
      <c r="R1642" s="217"/>
      <c r="S1642" s="217"/>
      <c r="T1642" s="218"/>
      <c r="AT1642" s="219" t="s">
        <v>176</v>
      </c>
      <c r="AU1642" s="219" t="s">
        <v>84</v>
      </c>
      <c r="AV1642" s="13" t="s">
        <v>84</v>
      </c>
      <c r="AW1642" s="13" t="s">
        <v>32</v>
      </c>
      <c r="AX1642" s="13" t="s">
        <v>76</v>
      </c>
      <c r="AY1642" s="219" t="s">
        <v>164</v>
      </c>
    </row>
    <row r="1643" spans="1:65" s="13" customFormat="1" ht="11.25">
      <c r="B1643" s="209"/>
      <c r="C1643" s="210"/>
      <c r="D1643" s="204" t="s">
        <v>176</v>
      </c>
      <c r="E1643" s="211" t="s">
        <v>1</v>
      </c>
      <c r="F1643" s="212" t="s">
        <v>2284</v>
      </c>
      <c r="G1643" s="210"/>
      <c r="H1643" s="213">
        <v>2.4</v>
      </c>
      <c r="I1643" s="214"/>
      <c r="J1643" s="210"/>
      <c r="K1643" s="210"/>
      <c r="L1643" s="215"/>
      <c r="M1643" s="216"/>
      <c r="N1643" s="217"/>
      <c r="O1643" s="217"/>
      <c r="P1643" s="217"/>
      <c r="Q1643" s="217"/>
      <c r="R1643" s="217"/>
      <c r="S1643" s="217"/>
      <c r="T1643" s="218"/>
      <c r="AT1643" s="219" t="s">
        <v>176</v>
      </c>
      <c r="AU1643" s="219" t="s">
        <v>84</v>
      </c>
      <c r="AV1643" s="13" t="s">
        <v>84</v>
      </c>
      <c r="AW1643" s="13" t="s">
        <v>32</v>
      </c>
      <c r="AX1643" s="13" t="s">
        <v>76</v>
      </c>
      <c r="AY1643" s="219" t="s">
        <v>164</v>
      </c>
    </row>
    <row r="1644" spans="1:65" s="13" customFormat="1" ht="11.25">
      <c r="B1644" s="209"/>
      <c r="C1644" s="210"/>
      <c r="D1644" s="204" t="s">
        <v>176</v>
      </c>
      <c r="E1644" s="211" t="s">
        <v>1</v>
      </c>
      <c r="F1644" s="212" t="s">
        <v>2295</v>
      </c>
      <c r="G1644" s="210"/>
      <c r="H1644" s="213">
        <v>1.3</v>
      </c>
      <c r="I1644" s="214"/>
      <c r="J1644" s="210"/>
      <c r="K1644" s="210"/>
      <c r="L1644" s="215"/>
      <c r="M1644" s="216"/>
      <c r="N1644" s="217"/>
      <c r="O1644" s="217"/>
      <c r="P1644" s="217"/>
      <c r="Q1644" s="217"/>
      <c r="R1644" s="217"/>
      <c r="S1644" s="217"/>
      <c r="T1644" s="218"/>
      <c r="AT1644" s="219" t="s">
        <v>176</v>
      </c>
      <c r="AU1644" s="219" t="s">
        <v>84</v>
      </c>
      <c r="AV1644" s="13" t="s">
        <v>84</v>
      </c>
      <c r="AW1644" s="13" t="s">
        <v>32</v>
      </c>
      <c r="AX1644" s="13" t="s">
        <v>76</v>
      </c>
      <c r="AY1644" s="219" t="s">
        <v>164</v>
      </c>
    </row>
    <row r="1645" spans="1:65" s="14" customFormat="1" ht="11.25">
      <c r="B1645" s="220"/>
      <c r="C1645" s="221"/>
      <c r="D1645" s="204" t="s">
        <v>176</v>
      </c>
      <c r="E1645" s="222" t="s">
        <v>1</v>
      </c>
      <c r="F1645" s="223" t="s">
        <v>185</v>
      </c>
      <c r="G1645" s="221"/>
      <c r="H1645" s="224">
        <v>5.3</v>
      </c>
      <c r="I1645" s="225"/>
      <c r="J1645" s="221"/>
      <c r="K1645" s="221"/>
      <c r="L1645" s="226"/>
      <c r="M1645" s="227"/>
      <c r="N1645" s="228"/>
      <c r="O1645" s="228"/>
      <c r="P1645" s="228"/>
      <c r="Q1645" s="228"/>
      <c r="R1645" s="228"/>
      <c r="S1645" s="228"/>
      <c r="T1645" s="229"/>
      <c r="AT1645" s="230" t="s">
        <v>176</v>
      </c>
      <c r="AU1645" s="230" t="s">
        <v>84</v>
      </c>
      <c r="AV1645" s="14" t="s">
        <v>172</v>
      </c>
      <c r="AW1645" s="14" t="s">
        <v>32</v>
      </c>
      <c r="AX1645" s="14" t="s">
        <v>82</v>
      </c>
      <c r="AY1645" s="230" t="s">
        <v>164</v>
      </c>
    </row>
    <row r="1646" spans="1:65" s="2" customFormat="1" ht="24.2" customHeight="1">
      <c r="A1646" s="34"/>
      <c r="B1646" s="35"/>
      <c r="C1646" s="191" t="s">
        <v>2323</v>
      </c>
      <c r="D1646" s="191" t="s">
        <v>167</v>
      </c>
      <c r="E1646" s="192" t="s">
        <v>2324</v>
      </c>
      <c r="F1646" s="193" t="s">
        <v>2325</v>
      </c>
      <c r="G1646" s="194" t="s">
        <v>258</v>
      </c>
      <c r="H1646" s="195">
        <v>101.4</v>
      </c>
      <c r="I1646" s="196"/>
      <c r="J1646" s="197">
        <f>ROUND(I1646*H1646,2)</f>
        <v>0</v>
      </c>
      <c r="K1646" s="193" t="s">
        <v>171</v>
      </c>
      <c r="L1646" s="39"/>
      <c r="M1646" s="198" t="s">
        <v>1</v>
      </c>
      <c r="N1646" s="199" t="s">
        <v>42</v>
      </c>
      <c r="O1646" s="71"/>
      <c r="P1646" s="200">
        <f>O1646*H1646</f>
        <v>0</v>
      </c>
      <c r="Q1646" s="200">
        <v>1E-4</v>
      </c>
      <c r="R1646" s="200">
        <f>Q1646*H1646</f>
        <v>1.0140000000000001E-2</v>
      </c>
      <c r="S1646" s="200">
        <v>0</v>
      </c>
      <c r="T1646" s="201">
        <f>S1646*H1646</f>
        <v>0</v>
      </c>
      <c r="U1646" s="34"/>
      <c r="V1646" s="34"/>
      <c r="W1646" s="34"/>
      <c r="X1646" s="34"/>
      <c r="Y1646" s="34"/>
      <c r="Z1646" s="34"/>
      <c r="AA1646" s="34"/>
      <c r="AB1646" s="34"/>
      <c r="AC1646" s="34"/>
      <c r="AD1646" s="34"/>
      <c r="AE1646" s="34"/>
      <c r="AR1646" s="202" t="s">
        <v>865</v>
      </c>
      <c r="AT1646" s="202" t="s">
        <v>167</v>
      </c>
      <c r="AU1646" s="202" t="s">
        <v>84</v>
      </c>
      <c r="AY1646" s="17" t="s">
        <v>164</v>
      </c>
      <c r="BE1646" s="203">
        <f>IF(N1646="základní",J1646,0)</f>
        <v>0</v>
      </c>
      <c r="BF1646" s="203">
        <f>IF(N1646="snížená",J1646,0)</f>
        <v>0</v>
      </c>
      <c r="BG1646" s="203">
        <f>IF(N1646="zákl. přenesená",J1646,0)</f>
        <v>0</v>
      </c>
      <c r="BH1646" s="203">
        <f>IF(N1646="sníž. přenesená",J1646,0)</f>
        <v>0</v>
      </c>
      <c r="BI1646" s="203">
        <f>IF(N1646="nulová",J1646,0)</f>
        <v>0</v>
      </c>
      <c r="BJ1646" s="17" t="s">
        <v>84</v>
      </c>
      <c r="BK1646" s="203">
        <f>ROUND(I1646*H1646,2)</f>
        <v>0</v>
      </c>
      <c r="BL1646" s="17" t="s">
        <v>865</v>
      </c>
      <c r="BM1646" s="202" t="s">
        <v>2326</v>
      </c>
    </row>
    <row r="1647" spans="1:65" s="2" customFormat="1" ht="19.5">
      <c r="A1647" s="34"/>
      <c r="B1647" s="35"/>
      <c r="C1647" s="36"/>
      <c r="D1647" s="204" t="s">
        <v>174</v>
      </c>
      <c r="E1647" s="36"/>
      <c r="F1647" s="205" t="s">
        <v>2327</v>
      </c>
      <c r="G1647" s="36"/>
      <c r="H1647" s="36"/>
      <c r="I1647" s="206"/>
      <c r="J1647" s="36"/>
      <c r="K1647" s="36"/>
      <c r="L1647" s="39"/>
      <c r="M1647" s="207"/>
      <c r="N1647" s="208"/>
      <c r="O1647" s="71"/>
      <c r="P1647" s="71"/>
      <c r="Q1647" s="71"/>
      <c r="R1647" s="71"/>
      <c r="S1647" s="71"/>
      <c r="T1647" s="72"/>
      <c r="U1647" s="34"/>
      <c r="V1647" s="34"/>
      <c r="W1647" s="34"/>
      <c r="X1647" s="34"/>
      <c r="Y1647" s="34"/>
      <c r="Z1647" s="34"/>
      <c r="AA1647" s="34"/>
      <c r="AB1647" s="34"/>
      <c r="AC1647" s="34"/>
      <c r="AD1647" s="34"/>
      <c r="AE1647" s="34"/>
      <c r="AT1647" s="17" t="s">
        <v>174</v>
      </c>
      <c r="AU1647" s="17" t="s">
        <v>84</v>
      </c>
    </row>
    <row r="1648" spans="1:65" s="13" customFormat="1" ht="11.25">
      <c r="B1648" s="209"/>
      <c r="C1648" s="210"/>
      <c r="D1648" s="204" t="s">
        <v>176</v>
      </c>
      <c r="E1648" s="211" t="s">
        <v>1</v>
      </c>
      <c r="F1648" s="212" t="s">
        <v>2280</v>
      </c>
      <c r="G1648" s="210"/>
      <c r="H1648" s="213">
        <v>9.1</v>
      </c>
      <c r="I1648" s="214"/>
      <c r="J1648" s="210"/>
      <c r="K1648" s="210"/>
      <c r="L1648" s="215"/>
      <c r="M1648" s="216"/>
      <c r="N1648" s="217"/>
      <c r="O1648" s="217"/>
      <c r="P1648" s="217"/>
      <c r="Q1648" s="217"/>
      <c r="R1648" s="217"/>
      <c r="S1648" s="217"/>
      <c r="T1648" s="218"/>
      <c r="AT1648" s="219" t="s">
        <v>176</v>
      </c>
      <c r="AU1648" s="219" t="s">
        <v>84</v>
      </c>
      <c r="AV1648" s="13" t="s">
        <v>84</v>
      </c>
      <c r="AW1648" s="13" t="s">
        <v>32</v>
      </c>
      <c r="AX1648" s="13" t="s">
        <v>76</v>
      </c>
      <c r="AY1648" s="219" t="s">
        <v>164</v>
      </c>
    </row>
    <row r="1649" spans="1:65" s="13" customFormat="1" ht="11.25">
      <c r="B1649" s="209"/>
      <c r="C1649" s="210"/>
      <c r="D1649" s="204" t="s">
        <v>176</v>
      </c>
      <c r="E1649" s="211" t="s">
        <v>1</v>
      </c>
      <c r="F1649" s="212" t="s">
        <v>2281</v>
      </c>
      <c r="G1649" s="210"/>
      <c r="H1649" s="213">
        <v>5.6</v>
      </c>
      <c r="I1649" s="214"/>
      <c r="J1649" s="210"/>
      <c r="K1649" s="210"/>
      <c r="L1649" s="215"/>
      <c r="M1649" s="216"/>
      <c r="N1649" s="217"/>
      <c r="O1649" s="217"/>
      <c r="P1649" s="217"/>
      <c r="Q1649" s="217"/>
      <c r="R1649" s="217"/>
      <c r="S1649" s="217"/>
      <c r="T1649" s="218"/>
      <c r="AT1649" s="219" t="s">
        <v>176</v>
      </c>
      <c r="AU1649" s="219" t="s">
        <v>84</v>
      </c>
      <c r="AV1649" s="13" t="s">
        <v>84</v>
      </c>
      <c r="AW1649" s="13" t="s">
        <v>32</v>
      </c>
      <c r="AX1649" s="13" t="s">
        <v>76</v>
      </c>
      <c r="AY1649" s="219" t="s">
        <v>164</v>
      </c>
    </row>
    <row r="1650" spans="1:65" s="13" customFormat="1" ht="11.25">
      <c r="B1650" s="209"/>
      <c r="C1650" s="210"/>
      <c r="D1650" s="204" t="s">
        <v>176</v>
      </c>
      <c r="E1650" s="211" t="s">
        <v>1</v>
      </c>
      <c r="F1650" s="212" t="s">
        <v>2282</v>
      </c>
      <c r="G1650" s="210"/>
      <c r="H1650" s="213">
        <v>10.1</v>
      </c>
      <c r="I1650" s="214"/>
      <c r="J1650" s="210"/>
      <c r="K1650" s="210"/>
      <c r="L1650" s="215"/>
      <c r="M1650" s="216"/>
      <c r="N1650" s="217"/>
      <c r="O1650" s="217"/>
      <c r="P1650" s="217"/>
      <c r="Q1650" s="217"/>
      <c r="R1650" s="217"/>
      <c r="S1650" s="217"/>
      <c r="T1650" s="218"/>
      <c r="AT1650" s="219" t="s">
        <v>176</v>
      </c>
      <c r="AU1650" s="219" t="s">
        <v>84</v>
      </c>
      <c r="AV1650" s="13" t="s">
        <v>84</v>
      </c>
      <c r="AW1650" s="13" t="s">
        <v>32</v>
      </c>
      <c r="AX1650" s="13" t="s">
        <v>76</v>
      </c>
      <c r="AY1650" s="219" t="s">
        <v>164</v>
      </c>
    </row>
    <row r="1651" spans="1:65" s="13" customFormat="1" ht="11.25">
      <c r="B1651" s="209"/>
      <c r="C1651" s="210"/>
      <c r="D1651" s="204" t="s">
        <v>176</v>
      </c>
      <c r="E1651" s="211" t="s">
        <v>1</v>
      </c>
      <c r="F1651" s="212" t="s">
        <v>2293</v>
      </c>
      <c r="G1651" s="210"/>
      <c r="H1651" s="213">
        <v>1.6</v>
      </c>
      <c r="I1651" s="214"/>
      <c r="J1651" s="210"/>
      <c r="K1651" s="210"/>
      <c r="L1651" s="215"/>
      <c r="M1651" s="216"/>
      <c r="N1651" s="217"/>
      <c r="O1651" s="217"/>
      <c r="P1651" s="217"/>
      <c r="Q1651" s="217"/>
      <c r="R1651" s="217"/>
      <c r="S1651" s="217"/>
      <c r="T1651" s="218"/>
      <c r="AT1651" s="219" t="s">
        <v>176</v>
      </c>
      <c r="AU1651" s="219" t="s">
        <v>84</v>
      </c>
      <c r="AV1651" s="13" t="s">
        <v>84</v>
      </c>
      <c r="AW1651" s="13" t="s">
        <v>32</v>
      </c>
      <c r="AX1651" s="13" t="s">
        <v>76</v>
      </c>
      <c r="AY1651" s="219" t="s">
        <v>164</v>
      </c>
    </row>
    <row r="1652" spans="1:65" s="13" customFormat="1" ht="11.25">
      <c r="B1652" s="209"/>
      <c r="C1652" s="210"/>
      <c r="D1652" s="204" t="s">
        <v>176</v>
      </c>
      <c r="E1652" s="211" t="s">
        <v>1</v>
      </c>
      <c r="F1652" s="212" t="s">
        <v>2294</v>
      </c>
      <c r="G1652" s="210"/>
      <c r="H1652" s="213">
        <v>3.5</v>
      </c>
      <c r="I1652" s="214"/>
      <c r="J1652" s="210"/>
      <c r="K1652" s="210"/>
      <c r="L1652" s="215"/>
      <c r="M1652" s="216"/>
      <c r="N1652" s="217"/>
      <c r="O1652" s="217"/>
      <c r="P1652" s="217"/>
      <c r="Q1652" s="217"/>
      <c r="R1652" s="217"/>
      <c r="S1652" s="217"/>
      <c r="T1652" s="218"/>
      <c r="AT1652" s="219" t="s">
        <v>176</v>
      </c>
      <c r="AU1652" s="219" t="s">
        <v>84</v>
      </c>
      <c r="AV1652" s="13" t="s">
        <v>84</v>
      </c>
      <c r="AW1652" s="13" t="s">
        <v>32</v>
      </c>
      <c r="AX1652" s="13" t="s">
        <v>76</v>
      </c>
      <c r="AY1652" s="219" t="s">
        <v>164</v>
      </c>
    </row>
    <row r="1653" spans="1:65" s="13" customFormat="1" ht="11.25">
      <c r="B1653" s="209"/>
      <c r="C1653" s="210"/>
      <c r="D1653" s="204" t="s">
        <v>176</v>
      </c>
      <c r="E1653" s="211" t="s">
        <v>1</v>
      </c>
      <c r="F1653" s="212" t="s">
        <v>2283</v>
      </c>
      <c r="G1653" s="210"/>
      <c r="H1653" s="213">
        <v>21.6</v>
      </c>
      <c r="I1653" s="214"/>
      <c r="J1653" s="210"/>
      <c r="K1653" s="210"/>
      <c r="L1653" s="215"/>
      <c r="M1653" s="216"/>
      <c r="N1653" s="217"/>
      <c r="O1653" s="217"/>
      <c r="P1653" s="217"/>
      <c r="Q1653" s="217"/>
      <c r="R1653" s="217"/>
      <c r="S1653" s="217"/>
      <c r="T1653" s="218"/>
      <c r="AT1653" s="219" t="s">
        <v>176</v>
      </c>
      <c r="AU1653" s="219" t="s">
        <v>84</v>
      </c>
      <c r="AV1653" s="13" t="s">
        <v>84</v>
      </c>
      <c r="AW1653" s="13" t="s">
        <v>32</v>
      </c>
      <c r="AX1653" s="13" t="s">
        <v>76</v>
      </c>
      <c r="AY1653" s="219" t="s">
        <v>164</v>
      </c>
    </row>
    <row r="1654" spans="1:65" s="13" customFormat="1" ht="11.25">
      <c r="B1654" s="209"/>
      <c r="C1654" s="210"/>
      <c r="D1654" s="204" t="s">
        <v>176</v>
      </c>
      <c r="E1654" s="211" t="s">
        <v>1</v>
      </c>
      <c r="F1654" s="212" t="s">
        <v>2284</v>
      </c>
      <c r="G1654" s="210"/>
      <c r="H1654" s="213">
        <v>2.4</v>
      </c>
      <c r="I1654" s="214"/>
      <c r="J1654" s="210"/>
      <c r="K1654" s="210"/>
      <c r="L1654" s="215"/>
      <c r="M1654" s="216"/>
      <c r="N1654" s="217"/>
      <c r="O1654" s="217"/>
      <c r="P1654" s="217"/>
      <c r="Q1654" s="217"/>
      <c r="R1654" s="217"/>
      <c r="S1654" s="217"/>
      <c r="T1654" s="218"/>
      <c r="AT1654" s="219" t="s">
        <v>176</v>
      </c>
      <c r="AU1654" s="219" t="s">
        <v>84</v>
      </c>
      <c r="AV1654" s="13" t="s">
        <v>84</v>
      </c>
      <c r="AW1654" s="13" t="s">
        <v>32</v>
      </c>
      <c r="AX1654" s="13" t="s">
        <v>76</v>
      </c>
      <c r="AY1654" s="219" t="s">
        <v>164</v>
      </c>
    </row>
    <row r="1655" spans="1:65" s="13" customFormat="1" ht="11.25">
      <c r="B1655" s="209"/>
      <c r="C1655" s="210"/>
      <c r="D1655" s="204" t="s">
        <v>176</v>
      </c>
      <c r="E1655" s="211" t="s">
        <v>1</v>
      </c>
      <c r="F1655" s="212" t="s">
        <v>2285</v>
      </c>
      <c r="G1655" s="210"/>
      <c r="H1655" s="213">
        <v>12.4</v>
      </c>
      <c r="I1655" s="214"/>
      <c r="J1655" s="210"/>
      <c r="K1655" s="210"/>
      <c r="L1655" s="215"/>
      <c r="M1655" s="216"/>
      <c r="N1655" s="217"/>
      <c r="O1655" s="217"/>
      <c r="P1655" s="217"/>
      <c r="Q1655" s="217"/>
      <c r="R1655" s="217"/>
      <c r="S1655" s="217"/>
      <c r="T1655" s="218"/>
      <c r="AT1655" s="219" t="s">
        <v>176</v>
      </c>
      <c r="AU1655" s="219" t="s">
        <v>84</v>
      </c>
      <c r="AV1655" s="13" t="s">
        <v>84</v>
      </c>
      <c r="AW1655" s="13" t="s">
        <v>32</v>
      </c>
      <c r="AX1655" s="13" t="s">
        <v>76</v>
      </c>
      <c r="AY1655" s="219" t="s">
        <v>164</v>
      </c>
    </row>
    <row r="1656" spans="1:65" s="13" customFormat="1" ht="11.25">
      <c r="B1656" s="209"/>
      <c r="C1656" s="210"/>
      <c r="D1656" s="204" t="s">
        <v>176</v>
      </c>
      <c r="E1656" s="211" t="s">
        <v>1</v>
      </c>
      <c r="F1656" s="212" t="s">
        <v>2286</v>
      </c>
      <c r="G1656" s="210"/>
      <c r="H1656" s="213">
        <v>5.6</v>
      </c>
      <c r="I1656" s="214"/>
      <c r="J1656" s="210"/>
      <c r="K1656" s="210"/>
      <c r="L1656" s="215"/>
      <c r="M1656" s="216"/>
      <c r="N1656" s="217"/>
      <c r="O1656" s="217"/>
      <c r="P1656" s="217"/>
      <c r="Q1656" s="217"/>
      <c r="R1656" s="217"/>
      <c r="S1656" s="217"/>
      <c r="T1656" s="218"/>
      <c r="AT1656" s="219" t="s">
        <v>176</v>
      </c>
      <c r="AU1656" s="219" t="s">
        <v>84</v>
      </c>
      <c r="AV1656" s="13" t="s">
        <v>84</v>
      </c>
      <c r="AW1656" s="13" t="s">
        <v>32</v>
      </c>
      <c r="AX1656" s="13" t="s">
        <v>76</v>
      </c>
      <c r="AY1656" s="219" t="s">
        <v>164</v>
      </c>
    </row>
    <row r="1657" spans="1:65" s="13" customFormat="1" ht="11.25">
      <c r="B1657" s="209"/>
      <c r="C1657" s="210"/>
      <c r="D1657" s="204" t="s">
        <v>176</v>
      </c>
      <c r="E1657" s="211" t="s">
        <v>1</v>
      </c>
      <c r="F1657" s="212" t="s">
        <v>2295</v>
      </c>
      <c r="G1657" s="210"/>
      <c r="H1657" s="213">
        <v>1.3</v>
      </c>
      <c r="I1657" s="214"/>
      <c r="J1657" s="210"/>
      <c r="K1657" s="210"/>
      <c r="L1657" s="215"/>
      <c r="M1657" s="216"/>
      <c r="N1657" s="217"/>
      <c r="O1657" s="217"/>
      <c r="P1657" s="217"/>
      <c r="Q1657" s="217"/>
      <c r="R1657" s="217"/>
      <c r="S1657" s="217"/>
      <c r="T1657" s="218"/>
      <c r="AT1657" s="219" t="s">
        <v>176</v>
      </c>
      <c r="AU1657" s="219" t="s">
        <v>84</v>
      </c>
      <c r="AV1657" s="13" t="s">
        <v>84</v>
      </c>
      <c r="AW1657" s="13" t="s">
        <v>32</v>
      </c>
      <c r="AX1657" s="13" t="s">
        <v>76</v>
      </c>
      <c r="AY1657" s="219" t="s">
        <v>164</v>
      </c>
    </row>
    <row r="1658" spans="1:65" s="13" customFormat="1" ht="11.25">
      <c r="B1658" s="209"/>
      <c r="C1658" s="210"/>
      <c r="D1658" s="204" t="s">
        <v>176</v>
      </c>
      <c r="E1658" s="211" t="s">
        <v>1</v>
      </c>
      <c r="F1658" s="212" t="s">
        <v>2287</v>
      </c>
      <c r="G1658" s="210"/>
      <c r="H1658" s="213">
        <v>24.5</v>
      </c>
      <c r="I1658" s="214"/>
      <c r="J1658" s="210"/>
      <c r="K1658" s="210"/>
      <c r="L1658" s="215"/>
      <c r="M1658" s="216"/>
      <c r="N1658" s="217"/>
      <c r="O1658" s="217"/>
      <c r="P1658" s="217"/>
      <c r="Q1658" s="217"/>
      <c r="R1658" s="217"/>
      <c r="S1658" s="217"/>
      <c r="T1658" s="218"/>
      <c r="AT1658" s="219" t="s">
        <v>176</v>
      </c>
      <c r="AU1658" s="219" t="s">
        <v>84</v>
      </c>
      <c r="AV1658" s="13" t="s">
        <v>84</v>
      </c>
      <c r="AW1658" s="13" t="s">
        <v>32</v>
      </c>
      <c r="AX1658" s="13" t="s">
        <v>76</v>
      </c>
      <c r="AY1658" s="219" t="s">
        <v>164</v>
      </c>
    </row>
    <row r="1659" spans="1:65" s="13" customFormat="1" ht="11.25">
      <c r="B1659" s="209"/>
      <c r="C1659" s="210"/>
      <c r="D1659" s="204" t="s">
        <v>176</v>
      </c>
      <c r="E1659" s="211" t="s">
        <v>1</v>
      </c>
      <c r="F1659" s="212" t="s">
        <v>2296</v>
      </c>
      <c r="G1659" s="210"/>
      <c r="H1659" s="213">
        <v>3.7</v>
      </c>
      <c r="I1659" s="214"/>
      <c r="J1659" s="210"/>
      <c r="K1659" s="210"/>
      <c r="L1659" s="215"/>
      <c r="M1659" s="216"/>
      <c r="N1659" s="217"/>
      <c r="O1659" s="217"/>
      <c r="P1659" s="217"/>
      <c r="Q1659" s="217"/>
      <c r="R1659" s="217"/>
      <c r="S1659" s="217"/>
      <c r="T1659" s="218"/>
      <c r="AT1659" s="219" t="s">
        <v>176</v>
      </c>
      <c r="AU1659" s="219" t="s">
        <v>84</v>
      </c>
      <c r="AV1659" s="13" t="s">
        <v>84</v>
      </c>
      <c r="AW1659" s="13" t="s">
        <v>32</v>
      </c>
      <c r="AX1659" s="13" t="s">
        <v>76</v>
      </c>
      <c r="AY1659" s="219" t="s">
        <v>164</v>
      </c>
    </row>
    <row r="1660" spans="1:65" s="14" customFormat="1" ht="11.25">
      <c r="B1660" s="220"/>
      <c r="C1660" s="221"/>
      <c r="D1660" s="204" t="s">
        <v>176</v>
      </c>
      <c r="E1660" s="222" t="s">
        <v>1</v>
      </c>
      <c r="F1660" s="223" t="s">
        <v>185</v>
      </c>
      <c r="G1660" s="221"/>
      <c r="H1660" s="224">
        <v>101.4</v>
      </c>
      <c r="I1660" s="225"/>
      <c r="J1660" s="221"/>
      <c r="K1660" s="221"/>
      <c r="L1660" s="226"/>
      <c r="M1660" s="227"/>
      <c r="N1660" s="228"/>
      <c r="O1660" s="228"/>
      <c r="P1660" s="228"/>
      <c r="Q1660" s="228"/>
      <c r="R1660" s="228"/>
      <c r="S1660" s="228"/>
      <c r="T1660" s="229"/>
      <c r="AT1660" s="230" t="s">
        <v>176</v>
      </c>
      <c r="AU1660" s="230" t="s">
        <v>84</v>
      </c>
      <c r="AV1660" s="14" t="s">
        <v>172</v>
      </c>
      <c r="AW1660" s="14" t="s">
        <v>32</v>
      </c>
      <c r="AX1660" s="14" t="s">
        <v>82</v>
      </c>
      <c r="AY1660" s="230" t="s">
        <v>164</v>
      </c>
    </row>
    <row r="1661" spans="1:65" s="2" customFormat="1" ht="24.2" customHeight="1">
      <c r="A1661" s="34"/>
      <c r="B1661" s="35"/>
      <c r="C1661" s="191" t="s">
        <v>2328</v>
      </c>
      <c r="D1661" s="191" t="s">
        <v>167</v>
      </c>
      <c r="E1661" s="192" t="s">
        <v>2329</v>
      </c>
      <c r="F1661" s="193" t="s">
        <v>2330</v>
      </c>
      <c r="G1661" s="194" t="s">
        <v>207</v>
      </c>
      <c r="H1661" s="195">
        <v>3.8919999999999999</v>
      </c>
      <c r="I1661" s="196"/>
      <c r="J1661" s="197">
        <f>ROUND(I1661*H1661,2)</f>
        <v>0</v>
      </c>
      <c r="K1661" s="193" t="s">
        <v>171</v>
      </c>
      <c r="L1661" s="39"/>
      <c r="M1661" s="198" t="s">
        <v>1</v>
      </c>
      <c r="N1661" s="199" t="s">
        <v>42</v>
      </c>
      <c r="O1661" s="71"/>
      <c r="P1661" s="200">
        <f>O1661*H1661</f>
        <v>0</v>
      </c>
      <c r="Q1661" s="200">
        <v>0</v>
      </c>
      <c r="R1661" s="200">
        <f>Q1661*H1661</f>
        <v>0</v>
      </c>
      <c r="S1661" s="200">
        <v>0</v>
      </c>
      <c r="T1661" s="201">
        <f>S1661*H1661</f>
        <v>0</v>
      </c>
      <c r="U1661" s="34"/>
      <c r="V1661" s="34"/>
      <c r="W1661" s="34"/>
      <c r="X1661" s="34"/>
      <c r="Y1661" s="34"/>
      <c r="Z1661" s="34"/>
      <c r="AA1661" s="34"/>
      <c r="AB1661" s="34"/>
      <c r="AC1661" s="34"/>
      <c r="AD1661" s="34"/>
      <c r="AE1661" s="34"/>
      <c r="AR1661" s="202" t="s">
        <v>865</v>
      </c>
      <c r="AT1661" s="202" t="s">
        <v>167</v>
      </c>
      <c r="AU1661" s="202" t="s">
        <v>84</v>
      </c>
      <c r="AY1661" s="17" t="s">
        <v>164</v>
      </c>
      <c r="BE1661" s="203">
        <f>IF(N1661="základní",J1661,0)</f>
        <v>0</v>
      </c>
      <c r="BF1661" s="203">
        <f>IF(N1661="snížená",J1661,0)</f>
        <v>0</v>
      </c>
      <c r="BG1661" s="203">
        <f>IF(N1661="zákl. přenesená",J1661,0)</f>
        <v>0</v>
      </c>
      <c r="BH1661" s="203">
        <f>IF(N1661="sníž. přenesená",J1661,0)</f>
        <v>0</v>
      </c>
      <c r="BI1661" s="203">
        <f>IF(N1661="nulová",J1661,0)</f>
        <v>0</v>
      </c>
      <c r="BJ1661" s="17" t="s">
        <v>84</v>
      </c>
      <c r="BK1661" s="203">
        <f>ROUND(I1661*H1661,2)</f>
        <v>0</v>
      </c>
      <c r="BL1661" s="17" t="s">
        <v>865</v>
      </c>
      <c r="BM1661" s="202" t="s">
        <v>2331</v>
      </c>
    </row>
    <row r="1662" spans="1:65" s="2" customFormat="1" ht="39">
      <c r="A1662" s="34"/>
      <c r="B1662" s="35"/>
      <c r="C1662" s="36"/>
      <c r="D1662" s="204" t="s">
        <v>174</v>
      </c>
      <c r="E1662" s="36"/>
      <c r="F1662" s="205" t="s">
        <v>2332</v>
      </c>
      <c r="G1662" s="36"/>
      <c r="H1662" s="36"/>
      <c r="I1662" s="206"/>
      <c r="J1662" s="36"/>
      <c r="K1662" s="36"/>
      <c r="L1662" s="39"/>
      <c r="M1662" s="207"/>
      <c r="N1662" s="208"/>
      <c r="O1662" s="71"/>
      <c r="P1662" s="71"/>
      <c r="Q1662" s="71"/>
      <c r="R1662" s="71"/>
      <c r="S1662" s="71"/>
      <c r="T1662" s="72"/>
      <c r="U1662" s="34"/>
      <c r="V1662" s="34"/>
      <c r="W1662" s="34"/>
      <c r="X1662" s="34"/>
      <c r="Y1662" s="34"/>
      <c r="Z1662" s="34"/>
      <c r="AA1662" s="34"/>
      <c r="AB1662" s="34"/>
      <c r="AC1662" s="34"/>
      <c r="AD1662" s="34"/>
      <c r="AE1662" s="34"/>
      <c r="AT1662" s="17" t="s">
        <v>174</v>
      </c>
      <c r="AU1662" s="17" t="s">
        <v>84</v>
      </c>
    </row>
    <row r="1663" spans="1:65" s="12" customFormat="1" ht="22.9" customHeight="1">
      <c r="B1663" s="175"/>
      <c r="C1663" s="176"/>
      <c r="D1663" s="177" t="s">
        <v>75</v>
      </c>
      <c r="E1663" s="189" t="s">
        <v>2333</v>
      </c>
      <c r="F1663" s="189" t="s">
        <v>2334</v>
      </c>
      <c r="G1663" s="176"/>
      <c r="H1663" s="176"/>
      <c r="I1663" s="179"/>
      <c r="J1663" s="190">
        <f>BK1663</f>
        <v>0</v>
      </c>
      <c r="K1663" s="176"/>
      <c r="L1663" s="181"/>
      <c r="M1663" s="182"/>
      <c r="N1663" s="183"/>
      <c r="O1663" s="183"/>
      <c r="P1663" s="184">
        <f>SUM(P1664:P1694)</f>
        <v>0</v>
      </c>
      <c r="Q1663" s="183"/>
      <c r="R1663" s="184">
        <f>SUM(R1664:R1694)</f>
        <v>7.6633000000000007E-2</v>
      </c>
      <c r="S1663" s="183"/>
      <c r="T1663" s="185">
        <f>SUM(T1664:T1694)</f>
        <v>0.14491300000000001</v>
      </c>
      <c r="AR1663" s="186" t="s">
        <v>84</v>
      </c>
      <c r="AT1663" s="187" t="s">
        <v>75</v>
      </c>
      <c r="AU1663" s="187" t="s">
        <v>82</v>
      </c>
      <c r="AY1663" s="186" t="s">
        <v>164</v>
      </c>
      <c r="BK1663" s="188">
        <f>SUM(BK1664:BK1694)</f>
        <v>0</v>
      </c>
    </row>
    <row r="1664" spans="1:65" s="2" customFormat="1" ht="24.2" customHeight="1">
      <c r="A1664" s="34"/>
      <c r="B1664" s="35"/>
      <c r="C1664" s="191" t="s">
        <v>2335</v>
      </c>
      <c r="D1664" s="191" t="s">
        <v>167</v>
      </c>
      <c r="E1664" s="192" t="s">
        <v>2336</v>
      </c>
      <c r="F1664" s="193" t="s">
        <v>2337</v>
      </c>
      <c r="G1664" s="194" t="s">
        <v>244</v>
      </c>
      <c r="H1664" s="195">
        <v>11.4</v>
      </c>
      <c r="I1664" s="196"/>
      <c r="J1664" s="197">
        <f>ROUND(I1664*H1664,2)</f>
        <v>0</v>
      </c>
      <c r="K1664" s="193" t="s">
        <v>171</v>
      </c>
      <c r="L1664" s="39"/>
      <c r="M1664" s="198" t="s">
        <v>1</v>
      </c>
      <c r="N1664" s="199" t="s">
        <v>42</v>
      </c>
      <c r="O1664" s="71"/>
      <c r="P1664" s="200">
        <f>O1664*H1664</f>
        <v>0</v>
      </c>
      <c r="Q1664" s="200">
        <v>0</v>
      </c>
      <c r="R1664" s="200">
        <f>Q1664*H1664</f>
        <v>0</v>
      </c>
      <c r="S1664" s="200">
        <v>1.7700000000000001E-3</v>
      </c>
      <c r="T1664" s="201">
        <f>S1664*H1664</f>
        <v>2.0178000000000001E-2</v>
      </c>
      <c r="U1664" s="34"/>
      <c r="V1664" s="34"/>
      <c r="W1664" s="34"/>
      <c r="X1664" s="34"/>
      <c r="Y1664" s="34"/>
      <c r="Z1664" s="34"/>
      <c r="AA1664" s="34"/>
      <c r="AB1664" s="34"/>
      <c r="AC1664" s="34"/>
      <c r="AD1664" s="34"/>
      <c r="AE1664" s="34"/>
      <c r="AR1664" s="202" t="s">
        <v>865</v>
      </c>
      <c r="AT1664" s="202" t="s">
        <v>167</v>
      </c>
      <c r="AU1664" s="202" t="s">
        <v>84</v>
      </c>
      <c r="AY1664" s="17" t="s">
        <v>164</v>
      </c>
      <c r="BE1664" s="203">
        <f>IF(N1664="základní",J1664,0)</f>
        <v>0</v>
      </c>
      <c r="BF1664" s="203">
        <f>IF(N1664="snížená",J1664,0)</f>
        <v>0</v>
      </c>
      <c r="BG1664" s="203">
        <f>IF(N1664="zákl. přenesená",J1664,0)</f>
        <v>0</v>
      </c>
      <c r="BH1664" s="203">
        <f>IF(N1664="sníž. přenesená",J1664,0)</f>
        <v>0</v>
      </c>
      <c r="BI1664" s="203">
        <f>IF(N1664="nulová",J1664,0)</f>
        <v>0</v>
      </c>
      <c r="BJ1664" s="17" t="s">
        <v>84</v>
      </c>
      <c r="BK1664" s="203">
        <f>ROUND(I1664*H1664,2)</f>
        <v>0</v>
      </c>
      <c r="BL1664" s="17" t="s">
        <v>865</v>
      </c>
      <c r="BM1664" s="202" t="s">
        <v>2338</v>
      </c>
    </row>
    <row r="1665" spans="1:65" s="2" customFormat="1" ht="19.5">
      <c r="A1665" s="34"/>
      <c r="B1665" s="35"/>
      <c r="C1665" s="36"/>
      <c r="D1665" s="204" t="s">
        <v>174</v>
      </c>
      <c r="E1665" s="36"/>
      <c r="F1665" s="205" t="s">
        <v>2339</v>
      </c>
      <c r="G1665" s="36"/>
      <c r="H1665" s="36"/>
      <c r="I1665" s="206"/>
      <c r="J1665" s="36"/>
      <c r="K1665" s="36"/>
      <c r="L1665" s="39"/>
      <c r="M1665" s="207"/>
      <c r="N1665" s="208"/>
      <c r="O1665" s="71"/>
      <c r="P1665" s="71"/>
      <c r="Q1665" s="71"/>
      <c r="R1665" s="71"/>
      <c r="S1665" s="71"/>
      <c r="T1665" s="72"/>
      <c r="U1665" s="34"/>
      <c r="V1665" s="34"/>
      <c r="W1665" s="34"/>
      <c r="X1665" s="34"/>
      <c r="Y1665" s="34"/>
      <c r="Z1665" s="34"/>
      <c r="AA1665" s="34"/>
      <c r="AB1665" s="34"/>
      <c r="AC1665" s="34"/>
      <c r="AD1665" s="34"/>
      <c r="AE1665" s="34"/>
      <c r="AT1665" s="17" t="s">
        <v>174</v>
      </c>
      <c r="AU1665" s="17" t="s">
        <v>84</v>
      </c>
    </row>
    <row r="1666" spans="1:65" s="13" customFormat="1" ht="11.25">
      <c r="B1666" s="209"/>
      <c r="C1666" s="210"/>
      <c r="D1666" s="204" t="s">
        <v>176</v>
      </c>
      <c r="E1666" s="211" t="s">
        <v>1</v>
      </c>
      <c r="F1666" s="212" t="s">
        <v>2340</v>
      </c>
      <c r="G1666" s="210"/>
      <c r="H1666" s="213">
        <v>11.4</v>
      </c>
      <c r="I1666" s="214"/>
      <c r="J1666" s="210"/>
      <c r="K1666" s="210"/>
      <c r="L1666" s="215"/>
      <c r="M1666" s="216"/>
      <c r="N1666" s="217"/>
      <c r="O1666" s="217"/>
      <c r="P1666" s="217"/>
      <c r="Q1666" s="217"/>
      <c r="R1666" s="217"/>
      <c r="S1666" s="217"/>
      <c r="T1666" s="218"/>
      <c r="AT1666" s="219" t="s">
        <v>176</v>
      </c>
      <c r="AU1666" s="219" t="s">
        <v>84</v>
      </c>
      <c r="AV1666" s="13" t="s">
        <v>84</v>
      </c>
      <c r="AW1666" s="13" t="s">
        <v>32</v>
      </c>
      <c r="AX1666" s="13" t="s">
        <v>82</v>
      </c>
      <c r="AY1666" s="219" t="s">
        <v>164</v>
      </c>
    </row>
    <row r="1667" spans="1:65" s="2" customFormat="1" ht="24.2" customHeight="1">
      <c r="A1667" s="34"/>
      <c r="B1667" s="35"/>
      <c r="C1667" s="191" t="s">
        <v>2341</v>
      </c>
      <c r="D1667" s="191" t="s">
        <v>167</v>
      </c>
      <c r="E1667" s="192" t="s">
        <v>2342</v>
      </c>
      <c r="F1667" s="193" t="s">
        <v>2343</v>
      </c>
      <c r="G1667" s="194" t="s">
        <v>244</v>
      </c>
      <c r="H1667" s="195">
        <v>34.799999999999997</v>
      </c>
      <c r="I1667" s="196"/>
      <c r="J1667" s="197">
        <f>ROUND(I1667*H1667,2)</f>
        <v>0</v>
      </c>
      <c r="K1667" s="193" t="s">
        <v>171</v>
      </c>
      <c r="L1667" s="39"/>
      <c r="M1667" s="198" t="s">
        <v>1</v>
      </c>
      <c r="N1667" s="199" t="s">
        <v>42</v>
      </c>
      <c r="O1667" s="71"/>
      <c r="P1667" s="200">
        <f>O1667*H1667</f>
        <v>0</v>
      </c>
      <c r="Q1667" s="200">
        <v>0</v>
      </c>
      <c r="R1667" s="200">
        <f>Q1667*H1667</f>
        <v>0</v>
      </c>
      <c r="S1667" s="200">
        <v>1.91E-3</v>
      </c>
      <c r="T1667" s="201">
        <f>S1667*H1667</f>
        <v>6.6467999999999999E-2</v>
      </c>
      <c r="U1667" s="34"/>
      <c r="V1667" s="34"/>
      <c r="W1667" s="34"/>
      <c r="X1667" s="34"/>
      <c r="Y1667" s="34"/>
      <c r="Z1667" s="34"/>
      <c r="AA1667" s="34"/>
      <c r="AB1667" s="34"/>
      <c r="AC1667" s="34"/>
      <c r="AD1667" s="34"/>
      <c r="AE1667" s="34"/>
      <c r="AR1667" s="202" t="s">
        <v>865</v>
      </c>
      <c r="AT1667" s="202" t="s">
        <v>167</v>
      </c>
      <c r="AU1667" s="202" t="s">
        <v>84</v>
      </c>
      <c r="AY1667" s="17" t="s">
        <v>164</v>
      </c>
      <c r="BE1667" s="203">
        <f>IF(N1667="základní",J1667,0)</f>
        <v>0</v>
      </c>
      <c r="BF1667" s="203">
        <f>IF(N1667="snížená",J1667,0)</f>
        <v>0</v>
      </c>
      <c r="BG1667" s="203">
        <f>IF(N1667="zákl. přenesená",J1667,0)</f>
        <v>0</v>
      </c>
      <c r="BH1667" s="203">
        <f>IF(N1667="sníž. přenesená",J1667,0)</f>
        <v>0</v>
      </c>
      <c r="BI1667" s="203">
        <f>IF(N1667="nulová",J1667,0)</f>
        <v>0</v>
      </c>
      <c r="BJ1667" s="17" t="s">
        <v>84</v>
      </c>
      <c r="BK1667" s="203">
        <f>ROUND(I1667*H1667,2)</f>
        <v>0</v>
      </c>
      <c r="BL1667" s="17" t="s">
        <v>865</v>
      </c>
      <c r="BM1667" s="202" t="s">
        <v>2344</v>
      </c>
    </row>
    <row r="1668" spans="1:65" s="2" customFormat="1" ht="19.5">
      <c r="A1668" s="34"/>
      <c r="B1668" s="35"/>
      <c r="C1668" s="36"/>
      <c r="D1668" s="204" t="s">
        <v>174</v>
      </c>
      <c r="E1668" s="36"/>
      <c r="F1668" s="205" t="s">
        <v>2345</v>
      </c>
      <c r="G1668" s="36"/>
      <c r="H1668" s="36"/>
      <c r="I1668" s="206"/>
      <c r="J1668" s="36"/>
      <c r="K1668" s="36"/>
      <c r="L1668" s="39"/>
      <c r="M1668" s="207"/>
      <c r="N1668" s="208"/>
      <c r="O1668" s="71"/>
      <c r="P1668" s="71"/>
      <c r="Q1668" s="71"/>
      <c r="R1668" s="71"/>
      <c r="S1668" s="71"/>
      <c r="T1668" s="72"/>
      <c r="U1668" s="34"/>
      <c r="V1668" s="34"/>
      <c r="W1668" s="34"/>
      <c r="X1668" s="34"/>
      <c r="Y1668" s="34"/>
      <c r="Z1668" s="34"/>
      <c r="AA1668" s="34"/>
      <c r="AB1668" s="34"/>
      <c r="AC1668" s="34"/>
      <c r="AD1668" s="34"/>
      <c r="AE1668" s="34"/>
      <c r="AT1668" s="17" t="s">
        <v>174</v>
      </c>
      <c r="AU1668" s="17" t="s">
        <v>84</v>
      </c>
    </row>
    <row r="1669" spans="1:65" s="13" customFormat="1" ht="11.25">
      <c r="B1669" s="209"/>
      <c r="C1669" s="210"/>
      <c r="D1669" s="204" t="s">
        <v>176</v>
      </c>
      <c r="E1669" s="211" t="s">
        <v>1</v>
      </c>
      <c r="F1669" s="212" t="s">
        <v>2346</v>
      </c>
      <c r="G1669" s="210"/>
      <c r="H1669" s="213">
        <v>34.799999999999997</v>
      </c>
      <c r="I1669" s="214"/>
      <c r="J1669" s="210"/>
      <c r="K1669" s="210"/>
      <c r="L1669" s="215"/>
      <c r="M1669" s="216"/>
      <c r="N1669" s="217"/>
      <c r="O1669" s="217"/>
      <c r="P1669" s="217"/>
      <c r="Q1669" s="217"/>
      <c r="R1669" s="217"/>
      <c r="S1669" s="217"/>
      <c r="T1669" s="218"/>
      <c r="AT1669" s="219" t="s">
        <v>176</v>
      </c>
      <c r="AU1669" s="219" t="s">
        <v>84</v>
      </c>
      <c r="AV1669" s="13" t="s">
        <v>84</v>
      </c>
      <c r="AW1669" s="13" t="s">
        <v>32</v>
      </c>
      <c r="AX1669" s="13" t="s">
        <v>82</v>
      </c>
      <c r="AY1669" s="219" t="s">
        <v>164</v>
      </c>
    </row>
    <row r="1670" spans="1:65" s="2" customFormat="1" ht="14.45" customHeight="1">
      <c r="A1670" s="34"/>
      <c r="B1670" s="35"/>
      <c r="C1670" s="191" t="s">
        <v>2347</v>
      </c>
      <c r="D1670" s="191" t="s">
        <v>167</v>
      </c>
      <c r="E1670" s="192" t="s">
        <v>2348</v>
      </c>
      <c r="F1670" s="193" t="s">
        <v>2349</v>
      </c>
      <c r="G1670" s="194" t="s">
        <v>244</v>
      </c>
      <c r="H1670" s="195">
        <v>3.3</v>
      </c>
      <c r="I1670" s="196"/>
      <c r="J1670" s="197">
        <f>ROUND(I1670*H1670,2)</f>
        <v>0</v>
      </c>
      <c r="K1670" s="193" t="s">
        <v>171</v>
      </c>
      <c r="L1670" s="39"/>
      <c r="M1670" s="198" t="s">
        <v>1</v>
      </c>
      <c r="N1670" s="199" t="s">
        <v>42</v>
      </c>
      <c r="O1670" s="71"/>
      <c r="P1670" s="200">
        <f>O1670*H1670</f>
        <v>0</v>
      </c>
      <c r="Q1670" s="200">
        <v>0</v>
      </c>
      <c r="R1670" s="200">
        <f>Q1670*H1670</f>
        <v>0</v>
      </c>
      <c r="S1670" s="200">
        <v>1.75E-3</v>
      </c>
      <c r="T1670" s="201">
        <f>S1670*H1670</f>
        <v>5.7749999999999998E-3</v>
      </c>
      <c r="U1670" s="34"/>
      <c r="V1670" s="34"/>
      <c r="W1670" s="34"/>
      <c r="X1670" s="34"/>
      <c r="Y1670" s="34"/>
      <c r="Z1670" s="34"/>
      <c r="AA1670" s="34"/>
      <c r="AB1670" s="34"/>
      <c r="AC1670" s="34"/>
      <c r="AD1670" s="34"/>
      <c r="AE1670" s="34"/>
      <c r="AR1670" s="202" t="s">
        <v>865</v>
      </c>
      <c r="AT1670" s="202" t="s">
        <v>167</v>
      </c>
      <c r="AU1670" s="202" t="s">
        <v>84</v>
      </c>
      <c r="AY1670" s="17" t="s">
        <v>164</v>
      </c>
      <c r="BE1670" s="203">
        <f>IF(N1670="základní",J1670,0)</f>
        <v>0</v>
      </c>
      <c r="BF1670" s="203">
        <f>IF(N1670="snížená",J1670,0)</f>
        <v>0</v>
      </c>
      <c r="BG1670" s="203">
        <f>IF(N1670="zákl. přenesená",J1670,0)</f>
        <v>0</v>
      </c>
      <c r="BH1670" s="203">
        <f>IF(N1670="sníž. přenesená",J1670,0)</f>
        <v>0</v>
      </c>
      <c r="BI1670" s="203">
        <f>IF(N1670="nulová",J1670,0)</f>
        <v>0</v>
      </c>
      <c r="BJ1670" s="17" t="s">
        <v>84</v>
      </c>
      <c r="BK1670" s="203">
        <f>ROUND(I1670*H1670,2)</f>
        <v>0</v>
      </c>
      <c r="BL1670" s="17" t="s">
        <v>865</v>
      </c>
      <c r="BM1670" s="202" t="s">
        <v>2350</v>
      </c>
    </row>
    <row r="1671" spans="1:65" s="2" customFormat="1" ht="11.25">
      <c r="A1671" s="34"/>
      <c r="B1671" s="35"/>
      <c r="C1671" s="36"/>
      <c r="D1671" s="204" t="s">
        <v>174</v>
      </c>
      <c r="E1671" s="36"/>
      <c r="F1671" s="205" t="s">
        <v>2351</v>
      </c>
      <c r="G1671" s="36"/>
      <c r="H1671" s="36"/>
      <c r="I1671" s="206"/>
      <c r="J1671" s="36"/>
      <c r="K1671" s="36"/>
      <c r="L1671" s="39"/>
      <c r="M1671" s="207"/>
      <c r="N1671" s="208"/>
      <c r="O1671" s="71"/>
      <c r="P1671" s="71"/>
      <c r="Q1671" s="71"/>
      <c r="R1671" s="71"/>
      <c r="S1671" s="71"/>
      <c r="T1671" s="72"/>
      <c r="U1671" s="34"/>
      <c r="V1671" s="34"/>
      <c r="W1671" s="34"/>
      <c r="X1671" s="34"/>
      <c r="Y1671" s="34"/>
      <c r="Z1671" s="34"/>
      <c r="AA1671" s="34"/>
      <c r="AB1671" s="34"/>
      <c r="AC1671" s="34"/>
      <c r="AD1671" s="34"/>
      <c r="AE1671" s="34"/>
      <c r="AT1671" s="17" t="s">
        <v>174</v>
      </c>
      <c r="AU1671" s="17" t="s">
        <v>84</v>
      </c>
    </row>
    <row r="1672" spans="1:65" s="13" customFormat="1" ht="11.25">
      <c r="B1672" s="209"/>
      <c r="C1672" s="210"/>
      <c r="D1672" s="204" t="s">
        <v>176</v>
      </c>
      <c r="E1672" s="211" t="s">
        <v>1</v>
      </c>
      <c r="F1672" s="212" t="s">
        <v>2352</v>
      </c>
      <c r="G1672" s="210"/>
      <c r="H1672" s="213">
        <v>3.3</v>
      </c>
      <c r="I1672" s="214"/>
      <c r="J1672" s="210"/>
      <c r="K1672" s="210"/>
      <c r="L1672" s="215"/>
      <c r="M1672" s="216"/>
      <c r="N1672" s="217"/>
      <c r="O1672" s="217"/>
      <c r="P1672" s="217"/>
      <c r="Q1672" s="217"/>
      <c r="R1672" s="217"/>
      <c r="S1672" s="217"/>
      <c r="T1672" s="218"/>
      <c r="AT1672" s="219" t="s">
        <v>176</v>
      </c>
      <c r="AU1672" s="219" t="s">
        <v>84</v>
      </c>
      <c r="AV1672" s="13" t="s">
        <v>84</v>
      </c>
      <c r="AW1672" s="13" t="s">
        <v>32</v>
      </c>
      <c r="AX1672" s="13" t="s">
        <v>82</v>
      </c>
      <c r="AY1672" s="219" t="s">
        <v>164</v>
      </c>
    </row>
    <row r="1673" spans="1:65" s="2" customFormat="1" ht="14.45" customHeight="1">
      <c r="A1673" s="34"/>
      <c r="B1673" s="35"/>
      <c r="C1673" s="191" t="s">
        <v>2353</v>
      </c>
      <c r="D1673" s="191" t="s">
        <v>167</v>
      </c>
      <c r="E1673" s="192" t="s">
        <v>2354</v>
      </c>
      <c r="F1673" s="193" t="s">
        <v>2355</v>
      </c>
      <c r="G1673" s="194" t="s">
        <v>244</v>
      </c>
      <c r="H1673" s="195">
        <v>11.4</v>
      </c>
      <c r="I1673" s="196"/>
      <c r="J1673" s="197">
        <f>ROUND(I1673*H1673,2)</f>
        <v>0</v>
      </c>
      <c r="K1673" s="193" t="s">
        <v>171</v>
      </c>
      <c r="L1673" s="39"/>
      <c r="M1673" s="198" t="s">
        <v>1</v>
      </c>
      <c r="N1673" s="199" t="s">
        <v>42</v>
      </c>
      <c r="O1673" s="71"/>
      <c r="P1673" s="200">
        <f>O1673*H1673</f>
        <v>0</v>
      </c>
      <c r="Q1673" s="200">
        <v>0</v>
      </c>
      <c r="R1673" s="200">
        <f>Q1673*H1673</f>
        <v>0</v>
      </c>
      <c r="S1673" s="200">
        <v>2.5999999999999999E-3</v>
      </c>
      <c r="T1673" s="201">
        <f>S1673*H1673</f>
        <v>2.964E-2</v>
      </c>
      <c r="U1673" s="34"/>
      <c r="V1673" s="34"/>
      <c r="W1673" s="34"/>
      <c r="X1673" s="34"/>
      <c r="Y1673" s="34"/>
      <c r="Z1673" s="34"/>
      <c r="AA1673" s="34"/>
      <c r="AB1673" s="34"/>
      <c r="AC1673" s="34"/>
      <c r="AD1673" s="34"/>
      <c r="AE1673" s="34"/>
      <c r="AR1673" s="202" t="s">
        <v>865</v>
      </c>
      <c r="AT1673" s="202" t="s">
        <v>167</v>
      </c>
      <c r="AU1673" s="202" t="s">
        <v>84</v>
      </c>
      <c r="AY1673" s="17" t="s">
        <v>164</v>
      </c>
      <c r="BE1673" s="203">
        <f>IF(N1673="základní",J1673,0)</f>
        <v>0</v>
      </c>
      <c r="BF1673" s="203">
        <f>IF(N1673="snížená",J1673,0)</f>
        <v>0</v>
      </c>
      <c r="BG1673" s="203">
        <f>IF(N1673="zákl. přenesená",J1673,0)</f>
        <v>0</v>
      </c>
      <c r="BH1673" s="203">
        <f>IF(N1673="sníž. přenesená",J1673,0)</f>
        <v>0</v>
      </c>
      <c r="BI1673" s="203">
        <f>IF(N1673="nulová",J1673,0)</f>
        <v>0</v>
      </c>
      <c r="BJ1673" s="17" t="s">
        <v>84</v>
      </c>
      <c r="BK1673" s="203">
        <f>ROUND(I1673*H1673,2)</f>
        <v>0</v>
      </c>
      <c r="BL1673" s="17" t="s">
        <v>865</v>
      </c>
      <c r="BM1673" s="202" t="s">
        <v>2356</v>
      </c>
    </row>
    <row r="1674" spans="1:65" s="2" customFormat="1" ht="11.25">
      <c r="A1674" s="34"/>
      <c r="B1674" s="35"/>
      <c r="C1674" s="36"/>
      <c r="D1674" s="204" t="s">
        <v>174</v>
      </c>
      <c r="E1674" s="36"/>
      <c r="F1674" s="205" t="s">
        <v>2357</v>
      </c>
      <c r="G1674" s="36"/>
      <c r="H1674" s="36"/>
      <c r="I1674" s="206"/>
      <c r="J1674" s="36"/>
      <c r="K1674" s="36"/>
      <c r="L1674" s="39"/>
      <c r="M1674" s="207"/>
      <c r="N1674" s="208"/>
      <c r="O1674" s="71"/>
      <c r="P1674" s="71"/>
      <c r="Q1674" s="71"/>
      <c r="R1674" s="71"/>
      <c r="S1674" s="71"/>
      <c r="T1674" s="72"/>
      <c r="U1674" s="34"/>
      <c r="V1674" s="34"/>
      <c r="W1674" s="34"/>
      <c r="X1674" s="34"/>
      <c r="Y1674" s="34"/>
      <c r="Z1674" s="34"/>
      <c r="AA1674" s="34"/>
      <c r="AB1674" s="34"/>
      <c r="AC1674" s="34"/>
      <c r="AD1674" s="34"/>
      <c r="AE1674" s="34"/>
      <c r="AT1674" s="17" t="s">
        <v>174</v>
      </c>
      <c r="AU1674" s="17" t="s">
        <v>84</v>
      </c>
    </row>
    <row r="1675" spans="1:65" s="13" customFormat="1" ht="11.25">
      <c r="B1675" s="209"/>
      <c r="C1675" s="210"/>
      <c r="D1675" s="204" t="s">
        <v>176</v>
      </c>
      <c r="E1675" s="211" t="s">
        <v>1</v>
      </c>
      <c r="F1675" s="212" t="s">
        <v>2358</v>
      </c>
      <c r="G1675" s="210"/>
      <c r="H1675" s="213">
        <v>11.4</v>
      </c>
      <c r="I1675" s="214"/>
      <c r="J1675" s="210"/>
      <c r="K1675" s="210"/>
      <c r="L1675" s="215"/>
      <c r="M1675" s="216"/>
      <c r="N1675" s="217"/>
      <c r="O1675" s="217"/>
      <c r="P1675" s="217"/>
      <c r="Q1675" s="217"/>
      <c r="R1675" s="217"/>
      <c r="S1675" s="217"/>
      <c r="T1675" s="218"/>
      <c r="AT1675" s="219" t="s">
        <v>176</v>
      </c>
      <c r="AU1675" s="219" t="s">
        <v>84</v>
      </c>
      <c r="AV1675" s="13" t="s">
        <v>84</v>
      </c>
      <c r="AW1675" s="13" t="s">
        <v>32</v>
      </c>
      <c r="AX1675" s="13" t="s">
        <v>82</v>
      </c>
      <c r="AY1675" s="219" t="s">
        <v>164</v>
      </c>
    </row>
    <row r="1676" spans="1:65" s="2" customFormat="1" ht="14.45" customHeight="1">
      <c r="A1676" s="34"/>
      <c r="B1676" s="35"/>
      <c r="C1676" s="191" t="s">
        <v>2359</v>
      </c>
      <c r="D1676" s="191" t="s">
        <v>167</v>
      </c>
      <c r="E1676" s="192" t="s">
        <v>2360</v>
      </c>
      <c r="F1676" s="193" t="s">
        <v>2361</v>
      </c>
      <c r="G1676" s="194" t="s">
        <v>244</v>
      </c>
      <c r="H1676" s="195">
        <v>5.8</v>
      </c>
      <c r="I1676" s="196"/>
      <c r="J1676" s="197">
        <f>ROUND(I1676*H1676,2)</f>
        <v>0</v>
      </c>
      <c r="K1676" s="193" t="s">
        <v>171</v>
      </c>
      <c r="L1676" s="39"/>
      <c r="M1676" s="198" t="s">
        <v>1</v>
      </c>
      <c r="N1676" s="199" t="s">
        <v>42</v>
      </c>
      <c r="O1676" s="71"/>
      <c r="P1676" s="200">
        <f>O1676*H1676</f>
        <v>0</v>
      </c>
      <c r="Q1676" s="200">
        <v>0</v>
      </c>
      <c r="R1676" s="200">
        <f>Q1676*H1676</f>
        <v>0</v>
      </c>
      <c r="S1676" s="200">
        <v>3.9399999999999999E-3</v>
      </c>
      <c r="T1676" s="201">
        <f>S1676*H1676</f>
        <v>2.2851999999999997E-2</v>
      </c>
      <c r="U1676" s="34"/>
      <c r="V1676" s="34"/>
      <c r="W1676" s="34"/>
      <c r="X1676" s="34"/>
      <c r="Y1676" s="34"/>
      <c r="Z1676" s="34"/>
      <c r="AA1676" s="34"/>
      <c r="AB1676" s="34"/>
      <c r="AC1676" s="34"/>
      <c r="AD1676" s="34"/>
      <c r="AE1676" s="34"/>
      <c r="AR1676" s="202" t="s">
        <v>865</v>
      </c>
      <c r="AT1676" s="202" t="s">
        <v>167</v>
      </c>
      <c r="AU1676" s="202" t="s">
        <v>84</v>
      </c>
      <c r="AY1676" s="17" t="s">
        <v>164</v>
      </c>
      <c r="BE1676" s="203">
        <f>IF(N1676="základní",J1676,0)</f>
        <v>0</v>
      </c>
      <c r="BF1676" s="203">
        <f>IF(N1676="snížená",J1676,0)</f>
        <v>0</v>
      </c>
      <c r="BG1676" s="203">
        <f>IF(N1676="zákl. přenesená",J1676,0)</f>
        <v>0</v>
      </c>
      <c r="BH1676" s="203">
        <f>IF(N1676="sníž. přenesená",J1676,0)</f>
        <v>0</v>
      </c>
      <c r="BI1676" s="203">
        <f>IF(N1676="nulová",J1676,0)</f>
        <v>0</v>
      </c>
      <c r="BJ1676" s="17" t="s">
        <v>84</v>
      </c>
      <c r="BK1676" s="203">
        <f>ROUND(I1676*H1676,2)</f>
        <v>0</v>
      </c>
      <c r="BL1676" s="17" t="s">
        <v>865</v>
      </c>
      <c r="BM1676" s="202" t="s">
        <v>2362</v>
      </c>
    </row>
    <row r="1677" spans="1:65" s="2" customFormat="1" ht="11.25">
      <c r="A1677" s="34"/>
      <c r="B1677" s="35"/>
      <c r="C1677" s="36"/>
      <c r="D1677" s="204" t="s">
        <v>174</v>
      </c>
      <c r="E1677" s="36"/>
      <c r="F1677" s="205" t="s">
        <v>2363</v>
      </c>
      <c r="G1677" s="36"/>
      <c r="H1677" s="36"/>
      <c r="I1677" s="206"/>
      <c r="J1677" s="36"/>
      <c r="K1677" s="36"/>
      <c r="L1677" s="39"/>
      <c r="M1677" s="207"/>
      <c r="N1677" s="208"/>
      <c r="O1677" s="71"/>
      <c r="P1677" s="71"/>
      <c r="Q1677" s="71"/>
      <c r="R1677" s="71"/>
      <c r="S1677" s="71"/>
      <c r="T1677" s="72"/>
      <c r="U1677" s="34"/>
      <c r="V1677" s="34"/>
      <c r="W1677" s="34"/>
      <c r="X1677" s="34"/>
      <c r="Y1677" s="34"/>
      <c r="Z1677" s="34"/>
      <c r="AA1677" s="34"/>
      <c r="AB1677" s="34"/>
      <c r="AC1677" s="34"/>
      <c r="AD1677" s="34"/>
      <c r="AE1677" s="34"/>
      <c r="AT1677" s="17" t="s">
        <v>174</v>
      </c>
      <c r="AU1677" s="17" t="s">
        <v>84</v>
      </c>
    </row>
    <row r="1678" spans="1:65" s="13" customFormat="1" ht="11.25">
      <c r="B1678" s="209"/>
      <c r="C1678" s="210"/>
      <c r="D1678" s="204" t="s">
        <v>176</v>
      </c>
      <c r="E1678" s="211" t="s">
        <v>1</v>
      </c>
      <c r="F1678" s="212" t="s">
        <v>2364</v>
      </c>
      <c r="G1678" s="210"/>
      <c r="H1678" s="213">
        <v>5.8</v>
      </c>
      <c r="I1678" s="214"/>
      <c r="J1678" s="210"/>
      <c r="K1678" s="210"/>
      <c r="L1678" s="215"/>
      <c r="M1678" s="216"/>
      <c r="N1678" s="217"/>
      <c r="O1678" s="217"/>
      <c r="P1678" s="217"/>
      <c r="Q1678" s="217"/>
      <c r="R1678" s="217"/>
      <c r="S1678" s="217"/>
      <c r="T1678" s="218"/>
      <c r="AT1678" s="219" t="s">
        <v>176</v>
      </c>
      <c r="AU1678" s="219" t="s">
        <v>84</v>
      </c>
      <c r="AV1678" s="13" t="s">
        <v>84</v>
      </c>
      <c r="AW1678" s="13" t="s">
        <v>32</v>
      </c>
      <c r="AX1678" s="13" t="s">
        <v>82</v>
      </c>
      <c r="AY1678" s="219" t="s">
        <v>164</v>
      </c>
    </row>
    <row r="1679" spans="1:65" s="2" customFormat="1" ht="24.2" customHeight="1">
      <c r="A1679" s="34"/>
      <c r="B1679" s="35"/>
      <c r="C1679" s="191" t="s">
        <v>2365</v>
      </c>
      <c r="D1679" s="191" t="s">
        <v>167</v>
      </c>
      <c r="E1679" s="192" t="s">
        <v>2366</v>
      </c>
      <c r="F1679" s="193" t="s">
        <v>2367</v>
      </c>
      <c r="G1679" s="194" t="s">
        <v>244</v>
      </c>
      <c r="H1679" s="195">
        <v>17.45</v>
      </c>
      <c r="I1679" s="196"/>
      <c r="J1679" s="197">
        <f>ROUND(I1679*H1679,2)</f>
        <v>0</v>
      </c>
      <c r="K1679" s="193" t="s">
        <v>171</v>
      </c>
      <c r="L1679" s="39"/>
      <c r="M1679" s="198" t="s">
        <v>1</v>
      </c>
      <c r="N1679" s="199" t="s">
        <v>42</v>
      </c>
      <c r="O1679" s="71"/>
      <c r="P1679" s="200">
        <f>O1679*H1679</f>
        <v>0</v>
      </c>
      <c r="Q1679" s="200">
        <v>1.4599999999999999E-3</v>
      </c>
      <c r="R1679" s="200">
        <f>Q1679*H1679</f>
        <v>2.5476999999999996E-2</v>
      </c>
      <c r="S1679" s="200">
        <v>0</v>
      </c>
      <c r="T1679" s="201">
        <f>S1679*H1679</f>
        <v>0</v>
      </c>
      <c r="U1679" s="34"/>
      <c r="V1679" s="34"/>
      <c r="W1679" s="34"/>
      <c r="X1679" s="34"/>
      <c r="Y1679" s="34"/>
      <c r="Z1679" s="34"/>
      <c r="AA1679" s="34"/>
      <c r="AB1679" s="34"/>
      <c r="AC1679" s="34"/>
      <c r="AD1679" s="34"/>
      <c r="AE1679" s="34"/>
      <c r="AR1679" s="202" t="s">
        <v>865</v>
      </c>
      <c r="AT1679" s="202" t="s">
        <v>167</v>
      </c>
      <c r="AU1679" s="202" t="s">
        <v>84</v>
      </c>
      <c r="AY1679" s="17" t="s">
        <v>164</v>
      </c>
      <c r="BE1679" s="203">
        <f>IF(N1679="základní",J1679,0)</f>
        <v>0</v>
      </c>
      <c r="BF1679" s="203">
        <f>IF(N1679="snížená",J1679,0)</f>
        <v>0</v>
      </c>
      <c r="BG1679" s="203">
        <f>IF(N1679="zákl. přenesená",J1679,0)</f>
        <v>0</v>
      </c>
      <c r="BH1679" s="203">
        <f>IF(N1679="sníž. přenesená",J1679,0)</f>
        <v>0</v>
      </c>
      <c r="BI1679" s="203">
        <f>IF(N1679="nulová",J1679,0)</f>
        <v>0</v>
      </c>
      <c r="BJ1679" s="17" t="s">
        <v>84</v>
      </c>
      <c r="BK1679" s="203">
        <f>ROUND(I1679*H1679,2)</f>
        <v>0</v>
      </c>
      <c r="BL1679" s="17" t="s">
        <v>865</v>
      </c>
      <c r="BM1679" s="202" t="s">
        <v>2368</v>
      </c>
    </row>
    <row r="1680" spans="1:65" s="2" customFormat="1" ht="19.5">
      <c r="A1680" s="34"/>
      <c r="B1680" s="35"/>
      <c r="C1680" s="36"/>
      <c r="D1680" s="204" t="s">
        <v>174</v>
      </c>
      <c r="E1680" s="36"/>
      <c r="F1680" s="205" t="s">
        <v>2369</v>
      </c>
      <c r="G1680" s="36"/>
      <c r="H1680" s="36"/>
      <c r="I1680" s="206"/>
      <c r="J1680" s="36"/>
      <c r="K1680" s="36"/>
      <c r="L1680" s="39"/>
      <c r="M1680" s="207"/>
      <c r="N1680" s="208"/>
      <c r="O1680" s="71"/>
      <c r="P1680" s="71"/>
      <c r="Q1680" s="71"/>
      <c r="R1680" s="71"/>
      <c r="S1680" s="71"/>
      <c r="T1680" s="72"/>
      <c r="U1680" s="34"/>
      <c r="V1680" s="34"/>
      <c r="W1680" s="34"/>
      <c r="X1680" s="34"/>
      <c r="Y1680" s="34"/>
      <c r="Z1680" s="34"/>
      <c r="AA1680" s="34"/>
      <c r="AB1680" s="34"/>
      <c r="AC1680" s="34"/>
      <c r="AD1680" s="34"/>
      <c r="AE1680" s="34"/>
      <c r="AT1680" s="17" t="s">
        <v>174</v>
      </c>
      <c r="AU1680" s="17" t="s">
        <v>84</v>
      </c>
    </row>
    <row r="1681" spans="1:65" s="13" customFormat="1" ht="11.25">
      <c r="B1681" s="209"/>
      <c r="C1681" s="210"/>
      <c r="D1681" s="204" t="s">
        <v>176</v>
      </c>
      <c r="E1681" s="211" t="s">
        <v>1</v>
      </c>
      <c r="F1681" s="212" t="s">
        <v>2370</v>
      </c>
      <c r="G1681" s="210"/>
      <c r="H1681" s="213">
        <v>6.49</v>
      </c>
      <c r="I1681" s="214"/>
      <c r="J1681" s="210"/>
      <c r="K1681" s="210"/>
      <c r="L1681" s="215"/>
      <c r="M1681" s="216"/>
      <c r="N1681" s="217"/>
      <c r="O1681" s="217"/>
      <c r="P1681" s="217"/>
      <c r="Q1681" s="217"/>
      <c r="R1681" s="217"/>
      <c r="S1681" s="217"/>
      <c r="T1681" s="218"/>
      <c r="AT1681" s="219" t="s">
        <v>176</v>
      </c>
      <c r="AU1681" s="219" t="s">
        <v>84</v>
      </c>
      <c r="AV1681" s="13" t="s">
        <v>84</v>
      </c>
      <c r="AW1681" s="13" t="s">
        <v>32</v>
      </c>
      <c r="AX1681" s="13" t="s">
        <v>76</v>
      </c>
      <c r="AY1681" s="219" t="s">
        <v>164</v>
      </c>
    </row>
    <row r="1682" spans="1:65" s="13" customFormat="1" ht="11.25">
      <c r="B1682" s="209"/>
      <c r="C1682" s="210"/>
      <c r="D1682" s="204" t="s">
        <v>176</v>
      </c>
      <c r="E1682" s="211" t="s">
        <v>1</v>
      </c>
      <c r="F1682" s="212" t="s">
        <v>2371</v>
      </c>
      <c r="G1682" s="210"/>
      <c r="H1682" s="213">
        <v>10.96</v>
      </c>
      <c r="I1682" s="214"/>
      <c r="J1682" s="210"/>
      <c r="K1682" s="210"/>
      <c r="L1682" s="215"/>
      <c r="M1682" s="216"/>
      <c r="N1682" s="217"/>
      <c r="O1682" s="217"/>
      <c r="P1682" s="217"/>
      <c r="Q1682" s="217"/>
      <c r="R1682" s="217"/>
      <c r="S1682" s="217"/>
      <c r="T1682" s="218"/>
      <c r="AT1682" s="219" t="s">
        <v>176</v>
      </c>
      <c r="AU1682" s="219" t="s">
        <v>84</v>
      </c>
      <c r="AV1682" s="13" t="s">
        <v>84</v>
      </c>
      <c r="AW1682" s="13" t="s">
        <v>32</v>
      </c>
      <c r="AX1682" s="13" t="s">
        <v>76</v>
      </c>
      <c r="AY1682" s="219" t="s">
        <v>164</v>
      </c>
    </row>
    <row r="1683" spans="1:65" s="14" customFormat="1" ht="11.25">
      <c r="B1683" s="220"/>
      <c r="C1683" s="221"/>
      <c r="D1683" s="204" t="s">
        <v>176</v>
      </c>
      <c r="E1683" s="222" t="s">
        <v>1</v>
      </c>
      <c r="F1683" s="223" t="s">
        <v>185</v>
      </c>
      <c r="G1683" s="221"/>
      <c r="H1683" s="224">
        <v>17.45</v>
      </c>
      <c r="I1683" s="225"/>
      <c r="J1683" s="221"/>
      <c r="K1683" s="221"/>
      <c r="L1683" s="226"/>
      <c r="M1683" s="227"/>
      <c r="N1683" s="228"/>
      <c r="O1683" s="228"/>
      <c r="P1683" s="228"/>
      <c r="Q1683" s="228"/>
      <c r="R1683" s="228"/>
      <c r="S1683" s="228"/>
      <c r="T1683" s="229"/>
      <c r="AT1683" s="230" t="s">
        <v>176</v>
      </c>
      <c r="AU1683" s="230" t="s">
        <v>84</v>
      </c>
      <c r="AV1683" s="14" t="s">
        <v>172</v>
      </c>
      <c r="AW1683" s="14" t="s">
        <v>32</v>
      </c>
      <c r="AX1683" s="14" t="s">
        <v>82</v>
      </c>
      <c r="AY1683" s="230" t="s">
        <v>164</v>
      </c>
    </row>
    <row r="1684" spans="1:65" s="2" customFormat="1" ht="24.2" customHeight="1">
      <c r="A1684" s="34"/>
      <c r="B1684" s="35"/>
      <c r="C1684" s="191" t="s">
        <v>2372</v>
      </c>
      <c r="D1684" s="191" t="s">
        <v>167</v>
      </c>
      <c r="E1684" s="192" t="s">
        <v>2373</v>
      </c>
      <c r="F1684" s="193" t="s">
        <v>2374</v>
      </c>
      <c r="G1684" s="194" t="s">
        <v>244</v>
      </c>
      <c r="H1684" s="195">
        <v>11.6</v>
      </c>
      <c r="I1684" s="196"/>
      <c r="J1684" s="197">
        <f>ROUND(I1684*H1684,2)</f>
        <v>0</v>
      </c>
      <c r="K1684" s="193" t="s">
        <v>171</v>
      </c>
      <c r="L1684" s="39"/>
      <c r="M1684" s="198" t="s">
        <v>1</v>
      </c>
      <c r="N1684" s="199" t="s">
        <v>42</v>
      </c>
      <c r="O1684" s="71"/>
      <c r="P1684" s="200">
        <f>O1684*H1684</f>
        <v>0</v>
      </c>
      <c r="Q1684" s="200">
        <v>2.8600000000000001E-3</v>
      </c>
      <c r="R1684" s="200">
        <f>Q1684*H1684</f>
        <v>3.3175999999999997E-2</v>
      </c>
      <c r="S1684" s="200">
        <v>0</v>
      </c>
      <c r="T1684" s="201">
        <f>S1684*H1684</f>
        <v>0</v>
      </c>
      <c r="U1684" s="34"/>
      <c r="V1684" s="34"/>
      <c r="W1684" s="34"/>
      <c r="X1684" s="34"/>
      <c r="Y1684" s="34"/>
      <c r="Z1684" s="34"/>
      <c r="AA1684" s="34"/>
      <c r="AB1684" s="34"/>
      <c r="AC1684" s="34"/>
      <c r="AD1684" s="34"/>
      <c r="AE1684" s="34"/>
      <c r="AR1684" s="202" t="s">
        <v>865</v>
      </c>
      <c r="AT1684" s="202" t="s">
        <v>167</v>
      </c>
      <c r="AU1684" s="202" t="s">
        <v>84</v>
      </c>
      <c r="AY1684" s="17" t="s">
        <v>164</v>
      </c>
      <c r="BE1684" s="203">
        <f>IF(N1684="základní",J1684,0)</f>
        <v>0</v>
      </c>
      <c r="BF1684" s="203">
        <f>IF(N1684="snížená",J1684,0)</f>
        <v>0</v>
      </c>
      <c r="BG1684" s="203">
        <f>IF(N1684="zákl. přenesená",J1684,0)</f>
        <v>0</v>
      </c>
      <c r="BH1684" s="203">
        <f>IF(N1684="sníž. přenesená",J1684,0)</f>
        <v>0</v>
      </c>
      <c r="BI1684" s="203">
        <f>IF(N1684="nulová",J1684,0)</f>
        <v>0</v>
      </c>
      <c r="BJ1684" s="17" t="s">
        <v>84</v>
      </c>
      <c r="BK1684" s="203">
        <f>ROUND(I1684*H1684,2)</f>
        <v>0</v>
      </c>
      <c r="BL1684" s="17" t="s">
        <v>865</v>
      </c>
      <c r="BM1684" s="202" t="s">
        <v>2375</v>
      </c>
    </row>
    <row r="1685" spans="1:65" s="2" customFormat="1" ht="19.5">
      <c r="A1685" s="34"/>
      <c r="B1685" s="35"/>
      <c r="C1685" s="36"/>
      <c r="D1685" s="204" t="s">
        <v>174</v>
      </c>
      <c r="E1685" s="36"/>
      <c r="F1685" s="205" t="s">
        <v>2376</v>
      </c>
      <c r="G1685" s="36"/>
      <c r="H1685" s="36"/>
      <c r="I1685" s="206"/>
      <c r="J1685" s="36"/>
      <c r="K1685" s="36"/>
      <c r="L1685" s="39"/>
      <c r="M1685" s="207"/>
      <c r="N1685" s="208"/>
      <c r="O1685" s="71"/>
      <c r="P1685" s="71"/>
      <c r="Q1685" s="71"/>
      <c r="R1685" s="71"/>
      <c r="S1685" s="71"/>
      <c r="T1685" s="72"/>
      <c r="U1685" s="34"/>
      <c r="V1685" s="34"/>
      <c r="W1685" s="34"/>
      <c r="X1685" s="34"/>
      <c r="Y1685" s="34"/>
      <c r="Z1685" s="34"/>
      <c r="AA1685" s="34"/>
      <c r="AB1685" s="34"/>
      <c r="AC1685" s="34"/>
      <c r="AD1685" s="34"/>
      <c r="AE1685" s="34"/>
      <c r="AT1685" s="17" t="s">
        <v>174</v>
      </c>
      <c r="AU1685" s="17" t="s">
        <v>84</v>
      </c>
    </row>
    <row r="1686" spans="1:65" s="13" customFormat="1" ht="11.25">
      <c r="B1686" s="209"/>
      <c r="C1686" s="210"/>
      <c r="D1686" s="204" t="s">
        <v>176</v>
      </c>
      <c r="E1686" s="211" t="s">
        <v>1</v>
      </c>
      <c r="F1686" s="212" t="s">
        <v>2377</v>
      </c>
      <c r="G1686" s="210"/>
      <c r="H1686" s="213">
        <v>11.6</v>
      </c>
      <c r="I1686" s="214"/>
      <c r="J1686" s="210"/>
      <c r="K1686" s="210"/>
      <c r="L1686" s="215"/>
      <c r="M1686" s="216"/>
      <c r="N1686" s="217"/>
      <c r="O1686" s="217"/>
      <c r="P1686" s="217"/>
      <c r="Q1686" s="217"/>
      <c r="R1686" s="217"/>
      <c r="S1686" s="217"/>
      <c r="T1686" s="218"/>
      <c r="AT1686" s="219" t="s">
        <v>176</v>
      </c>
      <c r="AU1686" s="219" t="s">
        <v>84</v>
      </c>
      <c r="AV1686" s="13" t="s">
        <v>84</v>
      </c>
      <c r="AW1686" s="13" t="s">
        <v>32</v>
      </c>
      <c r="AX1686" s="13" t="s">
        <v>82</v>
      </c>
      <c r="AY1686" s="219" t="s">
        <v>164</v>
      </c>
    </row>
    <row r="1687" spans="1:65" s="2" customFormat="1" ht="24.2" customHeight="1">
      <c r="A1687" s="34"/>
      <c r="B1687" s="35"/>
      <c r="C1687" s="191" t="s">
        <v>2378</v>
      </c>
      <c r="D1687" s="191" t="s">
        <v>167</v>
      </c>
      <c r="E1687" s="192" t="s">
        <v>2379</v>
      </c>
      <c r="F1687" s="193" t="s">
        <v>2380</v>
      </c>
      <c r="G1687" s="194" t="s">
        <v>322</v>
      </c>
      <c r="H1687" s="195">
        <v>1</v>
      </c>
      <c r="I1687" s="196"/>
      <c r="J1687" s="197">
        <f>ROUND(I1687*H1687,2)</f>
        <v>0</v>
      </c>
      <c r="K1687" s="193" t="s">
        <v>171</v>
      </c>
      <c r="L1687" s="39"/>
      <c r="M1687" s="198" t="s">
        <v>1</v>
      </c>
      <c r="N1687" s="199" t="s">
        <v>42</v>
      </c>
      <c r="O1687" s="71"/>
      <c r="P1687" s="200">
        <f>O1687*H1687</f>
        <v>0</v>
      </c>
      <c r="Q1687" s="200">
        <v>6.4000000000000005E-4</v>
      </c>
      <c r="R1687" s="200">
        <f>Q1687*H1687</f>
        <v>6.4000000000000005E-4</v>
      </c>
      <c r="S1687" s="200">
        <v>0</v>
      </c>
      <c r="T1687" s="201">
        <f>S1687*H1687</f>
        <v>0</v>
      </c>
      <c r="U1687" s="34"/>
      <c r="V1687" s="34"/>
      <c r="W1687" s="34"/>
      <c r="X1687" s="34"/>
      <c r="Y1687" s="34"/>
      <c r="Z1687" s="34"/>
      <c r="AA1687" s="34"/>
      <c r="AB1687" s="34"/>
      <c r="AC1687" s="34"/>
      <c r="AD1687" s="34"/>
      <c r="AE1687" s="34"/>
      <c r="AR1687" s="202" t="s">
        <v>865</v>
      </c>
      <c r="AT1687" s="202" t="s">
        <v>167</v>
      </c>
      <c r="AU1687" s="202" t="s">
        <v>84</v>
      </c>
      <c r="AY1687" s="17" t="s">
        <v>164</v>
      </c>
      <c r="BE1687" s="203">
        <f>IF(N1687="základní",J1687,0)</f>
        <v>0</v>
      </c>
      <c r="BF1687" s="203">
        <f>IF(N1687="snížená",J1687,0)</f>
        <v>0</v>
      </c>
      <c r="BG1687" s="203">
        <f>IF(N1687="zákl. přenesená",J1687,0)</f>
        <v>0</v>
      </c>
      <c r="BH1687" s="203">
        <f>IF(N1687="sníž. přenesená",J1687,0)</f>
        <v>0</v>
      </c>
      <c r="BI1687" s="203">
        <f>IF(N1687="nulová",J1687,0)</f>
        <v>0</v>
      </c>
      <c r="BJ1687" s="17" t="s">
        <v>84</v>
      </c>
      <c r="BK1687" s="203">
        <f>ROUND(I1687*H1687,2)</f>
        <v>0</v>
      </c>
      <c r="BL1687" s="17" t="s">
        <v>865</v>
      </c>
      <c r="BM1687" s="202" t="s">
        <v>2381</v>
      </c>
    </row>
    <row r="1688" spans="1:65" s="2" customFormat="1" ht="29.25">
      <c r="A1688" s="34"/>
      <c r="B1688" s="35"/>
      <c r="C1688" s="36"/>
      <c r="D1688" s="204" t="s">
        <v>174</v>
      </c>
      <c r="E1688" s="36"/>
      <c r="F1688" s="205" t="s">
        <v>2382</v>
      </c>
      <c r="G1688" s="36"/>
      <c r="H1688" s="36"/>
      <c r="I1688" s="206"/>
      <c r="J1688" s="36"/>
      <c r="K1688" s="36"/>
      <c r="L1688" s="39"/>
      <c r="M1688" s="207"/>
      <c r="N1688" s="208"/>
      <c r="O1688" s="71"/>
      <c r="P1688" s="71"/>
      <c r="Q1688" s="71"/>
      <c r="R1688" s="71"/>
      <c r="S1688" s="71"/>
      <c r="T1688" s="72"/>
      <c r="U1688" s="34"/>
      <c r="V1688" s="34"/>
      <c r="W1688" s="34"/>
      <c r="X1688" s="34"/>
      <c r="Y1688" s="34"/>
      <c r="Z1688" s="34"/>
      <c r="AA1688" s="34"/>
      <c r="AB1688" s="34"/>
      <c r="AC1688" s="34"/>
      <c r="AD1688" s="34"/>
      <c r="AE1688" s="34"/>
      <c r="AT1688" s="17" t="s">
        <v>174</v>
      </c>
      <c r="AU1688" s="17" t="s">
        <v>84</v>
      </c>
    </row>
    <row r="1689" spans="1:65" s="13" customFormat="1" ht="11.25">
      <c r="B1689" s="209"/>
      <c r="C1689" s="210"/>
      <c r="D1689" s="204" t="s">
        <v>176</v>
      </c>
      <c r="E1689" s="211" t="s">
        <v>1</v>
      </c>
      <c r="F1689" s="212" t="s">
        <v>2383</v>
      </c>
      <c r="G1689" s="210"/>
      <c r="H1689" s="213">
        <v>1</v>
      </c>
      <c r="I1689" s="214"/>
      <c r="J1689" s="210"/>
      <c r="K1689" s="210"/>
      <c r="L1689" s="215"/>
      <c r="M1689" s="216"/>
      <c r="N1689" s="217"/>
      <c r="O1689" s="217"/>
      <c r="P1689" s="217"/>
      <c r="Q1689" s="217"/>
      <c r="R1689" s="217"/>
      <c r="S1689" s="217"/>
      <c r="T1689" s="218"/>
      <c r="AT1689" s="219" t="s">
        <v>176</v>
      </c>
      <c r="AU1689" s="219" t="s">
        <v>84</v>
      </c>
      <c r="AV1689" s="13" t="s">
        <v>84</v>
      </c>
      <c r="AW1689" s="13" t="s">
        <v>32</v>
      </c>
      <c r="AX1689" s="13" t="s">
        <v>82</v>
      </c>
      <c r="AY1689" s="219" t="s">
        <v>164</v>
      </c>
    </row>
    <row r="1690" spans="1:65" s="2" customFormat="1" ht="24.2" customHeight="1">
      <c r="A1690" s="34"/>
      <c r="B1690" s="35"/>
      <c r="C1690" s="191" t="s">
        <v>2384</v>
      </c>
      <c r="D1690" s="191" t="s">
        <v>167</v>
      </c>
      <c r="E1690" s="192" t="s">
        <v>2385</v>
      </c>
      <c r="F1690" s="193" t="s">
        <v>2386</v>
      </c>
      <c r="G1690" s="194" t="s">
        <v>244</v>
      </c>
      <c r="H1690" s="195">
        <v>6</v>
      </c>
      <c r="I1690" s="196"/>
      <c r="J1690" s="197">
        <f>ROUND(I1690*H1690,2)</f>
        <v>0</v>
      </c>
      <c r="K1690" s="193" t="s">
        <v>171</v>
      </c>
      <c r="L1690" s="39"/>
      <c r="M1690" s="198" t="s">
        <v>1</v>
      </c>
      <c r="N1690" s="199" t="s">
        <v>42</v>
      </c>
      <c r="O1690" s="71"/>
      <c r="P1690" s="200">
        <f>O1690*H1690</f>
        <v>0</v>
      </c>
      <c r="Q1690" s="200">
        <v>2.8900000000000002E-3</v>
      </c>
      <c r="R1690" s="200">
        <f>Q1690*H1690</f>
        <v>1.7340000000000001E-2</v>
      </c>
      <c r="S1690" s="200">
        <v>0</v>
      </c>
      <c r="T1690" s="201">
        <f>S1690*H1690</f>
        <v>0</v>
      </c>
      <c r="U1690" s="34"/>
      <c r="V1690" s="34"/>
      <c r="W1690" s="34"/>
      <c r="X1690" s="34"/>
      <c r="Y1690" s="34"/>
      <c r="Z1690" s="34"/>
      <c r="AA1690" s="34"/>
      <c r="AB1690" s="34"/>
      <c r="AC1690" s="34"/>
      <c r="AD1690" s="34"/>
      <c r="AE1690" s="34"/>
      <c r="AR1690" s="202" t="s">
        <v>865</v>
      </c>
      <c r="AT1690" s="202" t="s">
        <v>167</v>
      </c>
      <c r="AU1690" s="202" t="s">
        <v>84</v>
      </c>
      <c r="AY1690" s="17" t="s">
        <v>164</v>
      </c>
      <c r="BE1690" s="203">
        <f>IF(N1690="základní",J1690,0)</f>
        <v>0</v>
      </c>
      <c r="BF1690" s="203">
        <f>IF(N1690="snížená",J1690,0)</f>
        <v>0</v>
      </c>
      <c r="BG1690" s="203">
        <f>IF(N1690="zákl. přenesená",J1690,0)</f>
        <v>0</v>
      </c>
      <c r="BH1690" s="203">
        <f>IF(N1690="sníž. přenesená",J1690,0)</f>
        <v>0</v>
      </c>
      <c r="BI1690" s="203">
        <f>IF(N1690="nulová",J1690,0)</f>
        <v>0</v>
      </c>
      <c r="BJ1690" s="17" t="s">
        <v>84</v>
      </c>
      <c r="BK1690" s="203">
        <f>ROUND(I1690*H1690,2)</f>
        <v>0</v>
      </c>
      <c r="BL1690" s="17" t="s">
        <v>865</v>
      </c>
      <c r="BM1690" s="202" t="s">
        <v>2387</v>
      </c>
    </row>
    <row r="1691" spans="1:65" s="2" customFormat="1" ht="19.5">
      <c r="A1691" s="34"/>
      <c r="B1691" s="35"/>
      <c r="C1691" s="36"/>
      <c r="D1691" s="204" t="s">
        <v>174</v>
      </c>
      <c r="E1691" s="36"/>
      <c r="F1691" s="205" t="s">
        <v>2388</v>
      </c>
      <c r="G1691" s="36"/>
      <c r="H1691" s="36"/>
      <c r="I1691" s="206"/>
      <c r="J1691" s="36"/>
      <c r="K1691" s="36"/>
      <c r="L1691" s="39"/>
      <c r="M1691" s="207"/>
      <c r="N1691" s="208"/>
      <c r="O1691" s="71"/>
      <c r="P1691" s="71"/>
      <c r="Q1691" s="71"/>
      <c r="R1691" s="71"/>
      <c r="S1691" s="71"/>
      <c r="T1691" s="72"/>
      <c r="U1691" s="34"/>
      <c r="V1691" s="34"/>
      <c r="W1691" s="34"/>
      <c r="X1691" s="34"/>
      <c r="Y1691" s="34"/>
      <c r="Z1691" s="34"/>
      <c r="AA1691" s="34"/>
      <c r="AB1691" s="34"/>
      <c r="AC1691" s="34"/>
      <c r="AD1691" s="34"/>
      <c r="AE1691" s="34"/>
      <c r="AT1691" s="17" t="s">
        <v>174</v>
      </c>
      <c r="AU1691" s="17" t="s">
        <v>84</v>
      </c>
    </row>
    <row r="1692" spans="1:65" s="13" customFormat="1" ht="11.25">
      <c r="B1692" s="209"/>
      <c r="C1692" s="210"/>
      <c r="D1692" s="204" t="s">
        <v>176</v>
      </c>
      <c r="E1692" s="211" t="s">
        <v>1</v>
      </c>
      <c r="F1692" s="212" t="s">
        <v>2389</v>
      </c>
      <c r="G1692" s="210"/>
      <c r="H1692" s="213">
        <v>6</v>
      </c>
      <c r="I1692" s="214"/>
      <c r="J1692" s="210"/>
      <c r="K1692" s="210"/>
      <c r="L1692" s="215"/>
      <c r="M1692" s="216"/>
      <c r="N1692" s="217"/>
      <c r="O1692" s="217"/>
      <c r="P1692" s="217"/>
      <c r="Q1692" s="217"/>
      <c r="R1692" s="217"/>
      <c r="S1692" s="217"/>
      <c r="T1692" s="218"/>
      <c r="AT1692" s="219" t="s">
        <v>176</v>
      </c>
      <c r="AU1692" s="219" t="s">
        <v>84</v>
      </c>
      <c r="AV1692" s="13" t="s">
        <v>84</v>
      </c>
      <c r="AW1692" s="13" t="s">
        <v>32</v>
      </c>
      <c r="AX1692" s="13" t="s">
        <v>82</v>
      </c>
      <c r="AY1692" s="219" t="s">
        <v>164</v>
      </c>
    </row>
    <row r="1693" spans="1:65" s="2" customFormat="1" ht="24.2" customHeight="1">
      <c r="A1693" s="34"/>
      <c r="B1693" s="35"/>
      <c r="C1693" s="191" t="s">
        <v>2390</v>
      </c>
      <c r="D1693" s="191" t="s">
        <v>167</v>
      </c>
      <c r="E1693" s="192" t="s">
        <v>2391</v>
      </c>
      <c r="F1693" s="193" t="s">
        <v>2392</v>
      </c>
      <c r="G1693" s="194" t="s">
        <v>207</v>
      </c>
      <c r="H1693" s="195">
        <v>7.6999999999999999E-2</v>
      </c>
      <c r="I1693" s="196"/>
      <c r="J1693" s="197">
        <f>ROUND(I1693*H1693,2)</f>
        <v>0</v>
      </c>
      <c r="K1693" s="193" t="s">
        <v>171</v>
      </c>
      <c r="L1693" s="39"/>
      <c r="M1693" s="198" t="s">
        <v>1</v>
      </c>
      <c r="N1693" s="199" t="s">
        <v>42</v>
      </c>
      <c r="O1693" s="71"/>
      <c r="P1693" s="200">
        <f>O1693*H1693</f>
        <v>0</v>
      </c>
      <c r="Q1693" s="200">
        <v>0</v>
      </c>
      <c r="R1693" s="200">
        <f>Q1693*H1693</f>
        <v>0</v>
      </c>
      <c r="S1693" s="200">
        <v>0</v>
      </c>
      <c r="T1693" s="201">
        <f>S1693*H1693</f>
        <v>0</v>
      </c>
      <c r="U1693" s="34"/>
      <c r="V1693" s="34"/>
      <c r="W1693" s="34"/>
      <c r="X1693" s="34"/>
      <c r="Y1693" s="34"/>
      <c r="Z1693" s="34"/>
      <c r="AA1693" s="34"/>
      <c r="AB1693" s="34"/>
      <c r="AC1693" s="34"/>
      <c r="AD1693" s="34"/>
      <c r="AE1693" s="34"/>
      <c r="AR1693" s="202" t="s">
        <v>865</v>
      </c>
      <c r="AT1693" s="202" t="s">
        <v>167</v>
      </c>
      <c r="AU1693" s="202" t="s">
        <v>84</v>
      </c>
      <c r="AY1693" s="17" t="s">
        <v>164</v>
      </c>
      <c r="BE1693" s="203">
        <f>IF(N1693="základní",J1693,0)</f>
        <v>0</v>
      </c>
      <c r="BF1693" s="203">
        <f>IF(N1693="snížená",J1693,0)</f>
        <v>0</v>
      </c>
      <c r="BG1693" s="203">
        <f>IF(N1693="zákl. přenesená",J1693,0)</f>
        <v>0</v>
      </c>
      <c r="BH1693" s="203">
        <f>IF(N1693="sníž. přenesená",J1693,0)</f>
        <v>0</v>
      </c>
      <c r="BI1693" s="203">
        <f>IF(N1693="nulová",J1693,0)</f>
        <v>0</v>
      </c>
      <c r="BJ1693" s="17" t="s">
        <v>84</v>
      </c>
      <c r="BK1693" s="203">
        <f>ROUND(I1693*H1693,2)</f>
        <v>0</v>
      </c>
      <c r="BL1693" s="17" t="s">
        <v>865</v>
      </c>
      <c r="BM1693" s="202" t="s">
        <v>2393</v>
      </c>
    </row>
    <row r="1694" spans="1:65" s="2" customFormat="1" ht="29.25">
      <c r="A1694" s="34"/>
      <c r="B1694" s="35"/>
      <c r="C1694" s="36"/>
      <c r="D1694" s="204" t="s">
        <v>174</v>
      </c>
      <c r="E1694" s="36"/>
      <c r="F1694" s="205" t="s">
        <v>2394</v>
      </c>
      <c r="G1694" s="36"/>
      <c r="H1694" s="36"/>
      <c r="I1694" s="206"/>
      <c r="J1694" s="36"/>
      <c r="K1694" s="36"/>
      <c r="L1694" s="39"/>
      <c r="M1694" s="207"/>
      <c r="N1694" s="208"/>
      <c r="O1694" s="71"/>
      <c r="P1694" s="71"/>
      <c r="Q1694" s="71"/>
      <c r="R1694" s="71"/>
      <c r="S1694" s="71"/>
      <c r="T1694" s="72"/>
      <c r="U1694" s="34"/>
      <c r="V1694" s="34"/>
      <c r="W1694" s="34"/>
      <c r="X1694" s="34"/>
      <c r="Y1694" s="34"/>
      <c r="Z1694" s="34"/>
      <c r="AA1694" s="34"/>
      <c r="AB1694" s="34"/>
      <c r="AC1694" s="34"/>
      <c r="AD1694" s="34"/>
      <c r="AE1694" s="34"/>
      <c r="AT1694" s="17" t="s">
        <v>174</v>
      </c>
      <c r="AU1694" s="17" t="s">
        <v>84</v>
      </c>
    </row>
    <row r="1695" spans="1:65" s="12" customFormat="1" ht="22.9" customHeight="1">
      <c r="B1695" s="175"/>
      <c r="C1695" s="176"/>
      <c r="D1695" s="177" t="s">
        <v>75</v>
      </c>
      <c r="E1695" s="189" t="s">
        <v>2395</v>
      </c>
      <c r="F1695" s="189" t="s">
        <v>2396</v>
      </c>
      <c r="G1695" s="176"/>
      <c r="H1695" s="176"/>
      <c r="I1695" s="179"/>
      <c r="J1695" s="190">
        <f>BK1695</f>
        <v>0</v>
      </c>
      <c r="K1695" s="176"/>
      <c r="L1695" s="181"/>
      <c r="M1695" s="182"/>
      <c r="N1695" s="183"/>
      <c r="O1695" s="183"/>
      <c r="P1695" s="184">
        <f>SUM(P1696:P1771)</f>
        <v>0</v>
      </c>
      <c r="Q1695" s="183"/>
      <c r="R1695" s="184">
        <f>SUM(R1696:R1771)</f>
        <v>0.68627899999999975</v>
      </c>
      <c r="S1695" s="183"/>
      <c r="T1695" s="185">
        <f>SUM(T1696:T1771)</f>
        <v>1.7989879999999996</v>
      </c>
      <c r="AR1695" s="186" t="s">
        <v>84</v>
      </c>
      <c r="AT1695" s="187" t="s">
        <v>75</v>
      </c>
      <c r="AU1695" s="187" t="s">
        <v>82</v>
      </c>
      <c r="AY1695" s="186" t="s">
        <v>164</v>
      </c>
      <c r="BK1695" s="188">
        <f>SUM(BK1696:BK1771)</f>
        <v>0</v>
      </c>
    </row>
    <row r="1696" spans="1:65" s="2" customFormat="1" ht="14.45" customHeight="1">
      <c r="A1696" s="34"/>
      <c r="B1696" s="35"/>
      <c r="C1696" s="191" t="s">
        <v>2397</v>
      </c>
      <c r="D1696" s="191" t="s">
        <v>167</v>
      </c>
      <c r="E1696" s="192" t="s">
        <v>2398</v>
      </c>
      <c r="F1696" s="193" t="s">
        <v>2399</v>
      </c>
      <c r="G1696" s="194" t="s">
        <v>244</v>
      </c>
      <c r="H1696" s="195">
        <v>2</v>
      </c>
      <c r="I1696" s="196"/>
      <c r="J1696" s="197">
        <f>ROUND(I1696*H1696,2)</f>
        <v>0</v>
      </c>
      <c r="K1696" s="193" t="s">
        <v>171</v>
      </c>
      <c r="L1696" s="39"/>
      <c r="M1696" s="198" t="s">
        <v>1</v>
      </c>
      <c r="N1696" s="199" t="s">
        <v>42</v>
      </c>
      <c r="O1696" s="71"/>
      <c r="P1696" s="200">
        <f>O1696*H1696</f>
        <v>0</v>
      </c>
      <c r="Q1696" s="200">
        <v>0</v>
      </c>
      <c r="R1696" s="200">
        <f>Q1696*H1696</f>
        <v>0</v>
      </c>
      <c r="S1696" s="200">
        <v>1.9650000000000001E-2</v>
      </c>
      <c r="T1696" s="201">
        <f>S1696*H1696</f>
        <v>3.9300000000000002E-2</v>
      </c>
      <c r="U1696" s="34"/>
      <c r="V1696" s="34"/>
      <c r="W1696" s="34"/>
      <c r="X1696" s="34"/>
      <c r="Y1696" s="34"/>
      <c r="Z1696" s="34"/>
      <c r="AA1696" s="34"/>
      <c r="AB1696" s="34"/>
      <c r="AC1696" s="34"/>
      <c r="AD1696" s="34"/>
      <c r="AE1696" s="34"/>
      <c r="AR1696" s="202" t="s">
        <v>865</v>
      </c>
      <c r="AT1696" s="202" t="s">
        <v>167</v>
      </c>
      <c r="AU1696" s="202" t="s">
        <v>84</v>
      </c>
      <c r="AY1696" s="17" t="s">
        <v>164</v>
      </c>
      <c r="BE1696" s="203">
        <f>IF(N1696="základní",J1696,0)</f>
        <v>0</v>
      </c>
      <c r="BF1696" s="203">
        <f>IF(N1696="snížená",J1696,0)</f>
        <v>0</v>
      </c>
      <c r="BG1696" s="203">
        <f>IF(N1696="zákl. přenesená",J1696,0)</f>
        <v>0</v>
      </c>
      <c r="BH1696" s="203">
        <f>IF(N1696="sníž. přenesená",J1696,0)</f>
        <v>0</v>
      </c>
      <c r="BI1696" s="203">
        <f>IF(N1696="nulová",J1696,0)</f>
        <v>0</v>
      </c>
      <c r="BJ1696" s="17" t="s">
        <v>84</v>
      </c>
      <c r="BK1696" s="203">
        <f>ROUND(I1696*H1696,2)</f>
        <v>0</v>
      </c>
      <c r="BL1696" s="17" t="s">
        <v>865</v>
      </c>
      <c r="BM1696" s="202" t="s">
        <v>2400</v>
      </c>
    </row>
    <row r="1697" spans="1:65" s="2" customFormat="1" ht="11.25">
      <c r="A1697" s="34"/>
      <c r="B1697" s="35"/>
      <c r="C1697" s="36"/>
      <c r="D1697" s="204" t="s">
        <v>174</v>
      </c>
      <c r="E1697" s="36"/>
      <c r="F1697" s="205" t="s">
        <v>2401</v>
      </c>
      <c r="G1697" s="36"/>
      <c r="H1697" s="36"/>
      <c r="I1697" s="206"/>
      <c r="J1697" s="36"/>
      <c r="K1697" s="36"/>
      <c r="L1697" s="39"/>
      <c r="M1697" s="207"/>
      <c r="N1697" s="208"/>
      <c r="O1697" s="71"/>
      <c r="P1697" s="71"/>
      <c r="Q1697" s="71"/>
      <c r="R1697" s="71"/>
      <c r="S1697" s="71"/>
      <c r="T1697" s="72"/>
      <c r="U1697" s="34"/>
      <c r="V1697" s="34"/>
      <c r="W1697" s="34"/>
      <c r="X1697" s="34"/>
      <c r="Y1697" s="34"/>
      <c r="Z1697" s="34"/>
      <c r="AA1697" s="34"/>
      <c r="AB1697" s="34"/>
      <c r="AC1697" s="34"/>
      <c r="AD1697" s="34"/>
      <c r="AE1697" s="34"/>
      <c r="AT1697" s="17" t="s">
        <v>174</v>
      </c>
      <c r="AU1697" s="17" t="s">
        <v>84</v>
      </c>
    </row>
    <row r="1698" spans="1:65" s="13" customFormat="1" ht="11.25">
      <c r="B1698" s="209"/>
      <c r="C1698" s="210"/>
      <c r="D1698" s="204" t="s">
        <v>176</v>
      </c>
      <c r="E1698" s="211" t="s">
        <v>1</v>
      </c>
      <c r="F1698" s="212" t="s">
        <v>2402</v>
      </c>
      <c r="G1698" s="210"/>
      <c r="H1698" s="213">
        <v>2</v>
      </c>
      <c r="I1698" s="214"/>
      <c r="J1698" s="210"/>
      <c r="K1698" s="210"/>
      <c r="L1698" s="215"/>
      <c r="M1698" s="216"/>
      <c r="N1698" s="217"/>
      <c r="O1698" s="217"/>
      <c r="P1698" s="217"/>
      <c r="Q1698" s="217"/>
      <c r="R1698" s="217"/>
      <c r="S1698" s="217"/>
      <c r="T1698" s="218"/>
      <c r="AT1698" s="219" t="s">
        <v>176</v>
      </c>
      <c r="AU1698" s="219" t="s">
        <v>84</v>
      </c>
      <c r="AV1698" s="13" t="s">
        <v>84</v>
      </c>
      <c r="AW1698" s="13" t="s">
        <v>32</v>
      </c>
      <c r="AX1698" s="13" t="s">
        <v>82</v>
      </c>
      <c r="AY1698" s="219" t="s">
        <v>164</v>
      </c>
    </row>
    <row r="1699" spans="1:65" s="2" customFormat="1" ht="14.45" customHeight="1">
      <c r="A1699" s="34"/>
      <c r="B1699" s="35"/>
      <c r="C1699" s="191" t="s">
        <v>221</v>
      </c>
      <c r="D1699" s="191" t="s">
        <v>167</v>
      </c>
      <c r="E1699" s="192" t="s">
        <v>2403</v>
      </c>
      <c r="F1699" s="193" t="s">
        <v>2404</v>
      </c>
      <c r="G1699" s="194" t="s">
        <v>244</v>
      </c>
      <c r="H1699" s="195">
        <v>15.6</v>
      </c>
      <c r="I1699" s="196"/>
      <c r="J1699" s="197">
        <f>ROUND(I1699*H1699,2)</f>
        <v>0</v>
      </c>
      <c r="K1699" s="193" t="s">
        <v>171</v>
      </c>
      <c r="L1699" s="39"/>
      <c r="M1699" s="198" t="s">
        <v>1</v>
      </c>
      <c r="N1699" s="199" t="s">
        <v>42</v>
      </c>
      <c r="O1699" s="71"/>
      <c r="P1699" s="200">
        <f>O1699*H1699</f>
        <v>0</v>
      </c>
      <c r="Q1699" s="200">
        <v>0</v>
      </c>
      <c r="R1699" s="200">
        <f>Q1699*H1699</f>
        <v>0</v>
      </c>
      <c r="S1699" s="200">
        <v>0.11248</v>
      </c>
      <c r="T1699" s="201">
        <f>S1699*H1699</f>
        <v>1.7546879999999998</v>
      </c>
      <c r="U1699" s="34"/>
      <c r="V1699" s="34"/>
      <c r="W1699" s="34"/>
      <c r="X1699" s="34"/>
      <c r="Y1699" s="34"/>
      <c r="Z1699" s="34"/>
      <c r="AA1699" s="34"/>
      <c r="AB1699" s="34"/>
      <c r="AC1699" s="34"/>
      <c r="AD1699" s="34"/>
      <c r="AE1699" s="34"/>
      <c r="AR1699" s="202" t="s">
        <v>865</v>
      </c>
      <c r="AT1699" s="202" t="s">
        <v>167</v>
      </c>
      <c r="AU1699" s="202" t="s">
        <v>84</v>
      </c>
      <c r="AY1699" s="17" t="s">
        <v>164</v>
      </c>
      <c r="BE1699" s="203">
        <f>IF(N1699="základní",J1699,0)</f>
        <v>0</v>
      </c>
      <c r="BF1699" s="203">
        <f>IF(N1699="snížená",J1699,0)</f>
        <v>0</v>
      </c>
      <c r="BG1699" s="203">
        <f>IF(N1699="zákl. přenesená",J1699,0)</f>
        <v>0</v>
      </c>
      <c r="BH1699" s="203">
        <f>IF(N1699="sníž. přenesená",J1699,0)</f>
        <v>0</v>
      </c>
      <c r="BI1699" s="203">
        <f>IF(N1699="nulová",J1699,0)</f>
        <v>0</v>
      </c>
      <c r="BJ1699" s="17" t="s">
        <v>84</v>
      </c>
      <c r="BK1699" s="203">
        <f>ROUND(I1699*H1699,2)</f>
        <v>0</v>
      </c>
      <c r="BL1699" s="17" t="s">
        <v>865</v>
      </c>
      <c r="BM1699" s="202" t="s">
        <v>2405</v>
      </c>
    </row>
    <row r="1700" spans="1:65" s="2" customFormat="1" ht="11.25">
      <c r="A1700" s="34"/>
      <c r="B1700" s="35"/>
      <c r="C1700" s="36"/>
      <c r="D1700" s="204" t="s">
        <v>174</v>
      </c>
      <c r="E1700" s="36"/>
      <c r="F1700" s="205" t="s">
        <v>2406</v>
      </c>
      <c r="G1700" s="36"/>
      <c r="H1700" s="36"/>
      <c r="I1700" s="206"/>
      <c r="J1700" s="36"/>
      <c r="K1700" s="36"/>
      <c r="L1700" s="39"/>
      <c r="M1700" s="207"/>
      <c r="N1700" s="208"/>
      <c r="O1700" s="71"/>
      <c r="P1700" s="71"/>
      <c r="Q1700" s="71"/>
      <c r="R1700" s="71"/>
      <c r="S1700" s="71"/>
      <c r="T1700" s="72"/>
      <c r="U1700" s="34"/>
      <c r="V1700" s="34"/>
      <c r="W1700" s="34"/>
      <c r="X1700" s="34"/>
      <c r="Y1700" s="34"/>
      <c r="Z1700" s="34"/>
      <c r="AA1700" s="34"/>
      <c r="AB1700" s="34"/>
      <c r="AC1700" s="34"/>
      <c r="AD1700" s="34"/>
      <c r="AE1700" s="34"/>
      <c r="AT1700" s="17" t="s">
        <v>174</v>
      </c>
      <c r="AU1700" s="17" t="s">
        <v>84</v>
      </c>
    </row>
    <row r="1701" spans="1:65" s="13" customFormat="1" ht="11.25">
      <c r="B1701" s="209"/>
      <c r="C1701" s="210"/>
      <c r="D1701" s="204" t="s">
        <v>176</v>
      </c>
      <c r="E1701" s="211" t="s">
        <v>1</v>
      </c>
      <c r="F1701" s="212" t="s">
        <v>2407</v>
      </c>
      <c r="G1701" s="210"/>
      <c r="H1701" s="213">
        <v>15.6</v>
      </c>
      <c r="I1701" s="214"/>
      <c r="J1701" s="210"/>
      <c r="K1701" s="210"/>
      <c r="L1701" s="215"/>
      <c r="M1701" s="216"/>
      <c r="N1701" s="217"/>
      <c r="O1701" s="217"/>
      <c r="P1701" s="217"/>
      <c r="Q1701" s="217"/>
      <c r="R1701" s="217"/>
      <c r="S1701" s="217"/>
      <c r="T1701" s="218"/>
      <c r="AT1701" s="219" t="s">
        <v>176</v>
      </c>
      <c r="AU1701" s="219" t="s">
        <v>84</v>
      </c>
      <c r="AV1701" s="13" t="s">
        <v>84</v>
      </c>
      <c r="AW1701" s="13" t="s">
        <v>32</v>
      </c>
      <c r="AX1701" s="13" t="s">
        <v>82</v>
      </c>
      <c r="AY1701" s="219" t="s">
        <v>164</v>
      </c>
    </row>
    <row r="1702" spans="1:65" s="2" customFormat="1" ht="24.2" customHeight="1">
      <c r="A1702" s="34"/>
      <c r="B1702" s="35"/>
      <c r="C1702" s="191" t="s">
        <v>2408</v>
      </c>
      <c r="D1702" s="191" t="s">
        <v>167</v>
      </c>
      <c r="E1702" s="192" t="s">
        <v>2409</v>
      </c>
      <c r="F1702" s="193" t="s">
        <v>2410</v>
      </c>
      <c r="G1702" s="194" t="s">
        <v>258</v>
      </c>
      <c r="H1702" s="195">
        <v>0.94499999999999995</v>
      </c>
      <c r="I1702" s="196"/>
      <c r="J1702" s="197">
        <f>ROUND(I1702*H1702,2)</f>
        <v>0</v>
      </c>
      <c r="K1702" s="193" t="s">
        <v>171</v>
      </c>
      <c r="L1702" s="39"/>
      <c r="M1702" s="198" t="s">
        <v>1</v>
      </c>
      <c r="N1702" s="199" t="s">
        <v>42</v>
      </c>
      <c r="O1702" s="71"/>
      <c r="P1702" s="200">
        <f>O1702*H1702</f>
        <v>0</v>
      </c>
      <c r="Q1702" s="200">
        <v>0</v>
      </c>
      <c r="R1702" s="200">
        <f>Q1702*H1702</f>
        <v>0</v>
      </c>
      <c r="S1702" s="200">
        <v>0</v>
      </c>
      <c r="T1702" s="201">
        <f>S1702*H1702</f>
        <v>0</v>
      </c>
      <c r="U1702" s="34"/>
      <c r="V1702" s="34"/>
      <c r="W1702" s="34"/>
      <c r="X1702" s="34"/>
      <c r="Y1702" s="34"/>
      <c r="Z1702" s="34"/>
      <c r="AA1702" s="34"/>
      <c r="AB1702" s="34"/>
      <c r="AC1702" s="34"/>
      <c r="AD1702" s="34"/>
      <c r="AE1702" s="34"/>
      <c r="AR1702" s="202" t="s">
        <v>865</v>
      </c>
      <c r="AT1702" s="202" t="s">
        <v>167</v>
      </c>
      <c r="AU1702" s="202" t="s">
        <v>84</v>
      </c>
      <c r="AY1702" s="17" t="s">
        <v>164</v>
      </c>
      <c r="BE1702" s="203">
        <f>IF(N1702="základní",J1702,0)</f>
        <v>0</v>
      </c>
      <c r="BF1702" s="203">
        <f>IF(N1702="snížená",J1702,0)</f>
        <v>0</v>
      </c>
      <c r="BG1702" s="203">
        <f>IF(N1702="zákl. přenesená",J1702,0)</f>
        <v>0</v>
      </c>
      <c r="BH1702" s="203">
        <f>IF(N1702="sníž. přenesená",J1702,0)</f>
        <v>0</v>
      </c>
      <c r="BI1702" s="203">
        <f>IF(N1702="nulová",J1702,0)</f>
        <v>0</v>
      </c>
      <c r="BJ1702" s="17" t="s">
        <v>84</v>
      </c>
      <c r="BK1702" s="203">
        <f>ROUND(I1702*H1702,2)</f>
        <v>0</v>
      </c>
      <c r="BL1702" s="17" t="s">
        <v>865</v>
      </c>
      <c r="BM1702" s="202" t="s">
        <v>2411</v>
      </c>
    </row>
    <row r="1703" spans="1:65" s="2" customFormat="1" ht="19.5">
      <c r="A1703" s="34"/>
      <c r="B1703" s="35"/>
      <c r="C1703" s="36"/>
      <c r="D1703" s="204" t="s">
        <v>174</v>
      </c>
      <c r="E1703" s="36"/>
      <c r="F1703" s="205" t="s">
        <v>2412</v>
      </c>
      <c r="G1703" s="36"/>
      <c r="H1703" s="36"/>
      <c r="I1703" s="206"/>
      <c r="J1703" s="36"/>
      <c r="K1703" s="36"/>
      <c r="L1703" s="39"/>
      <c r="M1703" s="207"/>
      <c r="N1703" s="208"/>
      <c r="O1703" s="71"/>
      <c r="P1703" s="71"/>
      <c r="Q1703" s="71"/>
      <c r="R1703" s="71"/>
      <c r="S1703" s="71"/>
      <c r="T1703" s="72"/>
      <c r="U1703" s="34"/>
      <c r="V1703" s="34"/>
      <c r="W1703" s="34"/>
      <c r="X1703" s="34"/>
      <c r="Y1703" s="34"/>
      <c r="Z1703" s="34"/>
      <c r="AA1703" s="34"/>
      <c r="AB1703" s="34"/>
      <c r="AC1703" s="34"/>
      <c r="AD1703" s="34"/>
      <c r="AE1703" s="34"/>
      <c r="AT1703" s="17" t="s">
        <v>174</v>
      </c>
      <c r="AU1703" s="17" t="s">
        <v>84</v>
      </c>
    </row>
    <row r="1704" spans="1:65" s="13" customFormat="1" ht="11.25">
      <c r="B1704" s="209"/>
      <c r="C1704" s="210"/>
      <c r="D1704" s="204" t="s">
        <v>176</v>
      </c>
      <c r="E1704" s="211" t="s">
        <v>1</v>
      </c>
      <c r="F1704" s="212" t="s">
        <v>2413</v>
      </c>
      <c r="G1704" s="210"/>
      <c r="H1704" s="213">
        <v>0.94499999999999995</v>
      </c>
      <c r="I1704" s="214"/>
      <c r="J1704" s="210"/>
      <c r="K1704" s="210"/>
      <c r="L1704" s="215"/>
      <c r="M1704" s="216"/>
      <c r="N1704" s="217"/>
      <c r="O1704" s="217"/>
      <c r="P1704" s="217"/>
      <c r="Q1704" s="217"/>
      <c r="R1704" s="217"/>
      <c r="S1704" s="217"/>
      <c r="T1704" s="218"/>
      <c r="AT1704" s="219" t="s">
        <v>176</v>
      </c>
      <c r="AU1704" s="219" t="s">
        <v>84</v>
      </c>
      <c r="AV1704" s="13" t="s">
        <v>84</v>
      </c>
      <c r="AW1704" s="13" t="s">
        <v>32</v>
      </c>
      <c r="AX1704" s="13" t="s">
        <v>82</v>
      </c>
      <c r="AY1704" s="219" t="s">
        <v>164</v>
      </c>
    </row>
    <row r="1705" spans="1:65" s="2" customFormat="1" ht="24.2" customHeight="1">
      <c r="A1705" s="34"/>
      <c r="B1705" s="35"/>
      <c r="C1705" s="231" t="s">
        <v>2414</v>
      </c>
      <c r="D1705" s="231" t="s">
        <v>218</v>
      </c>
      <c r="E1705" s="232" t="s">
        <v>2415</v>
      </c>
      <c r="F1705" s="233" t="s">
        <v>2416</v>
      </c>
      <c r="G1705" s="234" t="s">
        <v>258</v>
      </c>
      <c r="H1705" s="235">
        <v>0.94499999999999995</v>
      </c>
      <c r="I1705" s="236"/>
      <c r="J1705" s="237">
        <f>ROUND(I1705*H1705,2)</f>
        <v>0</v>
      </c>
      <c r="K1705" s="233" t="s">
        <v>171</v>
      </c>
      <c r="L1705" s="238"/>
      <c r="M1705" s="239" t="s">
        <v>1</v>
      </c>
      <c r="N1705" s="240" t="s">
        <v>42</v>
      </c>
      <c r="O1705" s="71"/>
      <c r="P1705" s="200">
        <f>O1705*H1705</f>
        <v>0</v>
      </c>
      <c r="Q1705" s="200">
        <v>1.6199999999999999E-2</v>
      </c>
      <c r="R1705" s="200">
        <f>Q1705*H1705</f>
        <v>1.5308999999999998E-2</v>
      </c>
      <c r="S1705" s="200">
        <v>0</v>
      </c>
      <c r="T1705" s="201">
        <f>S1705*H1705</f>
        <v>0</v>
      </c>
      <c r="U1705" s="34"/>
      <c r="V1705" s="34"/>
      <c r="W1705" s="34"/>
      <c r="X1705" s="34"/>
      <c r="Y1705" s="34"/>
      <c r="Z1705" s="34"/>
      <c r="AA1705" s="34"/>
      <c r="AB1705" s="34"/>
      <c r="AC1705" s="34"/>
      <c r="AD1705" s="34"/>
      <c r="AE1705" s="34"/>
      <c r="AR1705" s="202" t="s">
        <v>1069</v>
      </c>
      <c r="AT1705" s="202" t="s">
        <v>218</v>
      </c>
      <c r="AU1705" s="202" t="s">
        <v>84</v>
      </c>
      <c r="AY1705" s="17" t="s">
        <v>164</v>
      </c>
      <c r="BE1705" s="203">
        <f>IF(N1705="základní",J1705,0)</f>
        <v>0</v>
      </c>
      <c r="BF1705" s="203">
        <f>IF(N1705="snížená",J1705,0)</f>
        <v>0</v>
      </c>
      <c r="BG1705" s="203">
        <f>IF(N1705="zákl. přenesená",J1705,0)</f>
        <v>0</v>
      </c>
      <c r="BH1705" s="203">
        <f>IF(N1705="sníž. přenesená",J1705,0)</f>
        <v>0</v>
      </c>
      <c r="BI1705" s="203">
        <f>IF(N1705="nulová",J1705,0)</f>
        <v>0</v>
      </c>
      <c r="BJ1705" s="17" t="s">
        <v>84</v>
      </c>
      <c r="BK1705" s="203">
        <f>ROUND(I1705*H1705,2)</f>
        <v>0</v>
      </c>
      <c r="BL1705" s="17" t="s">
        <v>865</v>
      </c>
      <c r="BM1705" s="202" t="s">
        <v>2417</v>
      </c>
    </row>
    <row r="1706" spans="1:65" s="2" customFormat="1" ht="11.25">
      <c r="A1706" s="34"/>
      <c r="B1706" s="35"/>
      <c r="C1706" s="36"/>
      <c r="D1706" s="204" t="s">
        <v>174</v>
      </c>
      <c r="E1706" s="36"/>
      <c r="F1706" s="205" t="s">
        <v>2416</v>
      </c>
      <c r="G1706" s="36"/>
      <c r="H1706" s="36"/>
      <c r="I1706" s="206"/>
      <c r="J1706" s="36"/>
      <c r="K1706" s="36"/>
      <c r="L1706" s="39"/>
      <c r="M1706" s="207"/>
      <c r="N1706" s="208"/>
      <c r="O1706" s="71"/>
      <c r="P1706" s="71"/>
      <c r="Q1706" s="71"/>
      <c r="R1706" s="71"/>
      <c r="S1706" s="71"/>
      <c r="T1706" s="72"/>
      <c r="U1706" s="34"/>
      <c r="V1706" s="34"/>
      <c r="W1706" s="34"/>
      <c r="X1706" s="34"/>
      <c r="Y1706" s="34"/>
      <c r="Z1706" s="34"/>
      <c r="AA1706" s="34"/>
      <c r="AB1706" s="34"/>
      <c r="AC1706" s="34"/>
      <c r="AD1706" s="34"/>
      <c r="AE1706" s="34"/>
      <c r="AT1706" s="17" t="s">
        <v>174</v>
      </c>
      <c r="AU1706" s="17" t="s">
        <v>84</v>
      </c>
    </row>
    <row r="1707" spans="1:65" s="2" customFormat="1" ht="24.2" customHeight="1">
      <c r="A1707" s="34"/>
      <c r="B1707" s="35"/>
      <c r="C1707" s="191" t="s">
        <v>575</v>
      </c>
      <c r="D1707" s="191" t="s">
        <v>167</v>
      </c>
      <c r="E1707" s="192" t="s">
        <v>2418</v>
      </c>
      <c r="F1707" s="193" t="s">
        <v>2419</v>
      </c>
      <c r="G1707" s="194" t="s">
        <v>322</v>
      </c>
      <c r="H1707" s="195">
        <v>1</v>
      </c>
      <c r="I1707" s="196"/>
      <c r="J1707" s="197">
        <f>ROUND(I1707*H1707,2)</f>
        <v>0</v>
      </c>
      <c r="K1707" s="193" t="s">
        <v>171</v>
      </c>
      <c r="L1707" s="39"/>
      <c r="M1707" s="198" t="s">
        <v>1</v>
      </c>
      <c r="N1707" s="199" t="s">
        <v>42</v>
      </c>
      <c r="O1707" s="71"/>
      <c r="P1707" s="200">
        <f>O1707*H1707</f>
        <v>0</v>
      </c>
      <c r="Q1707" s="200">
        <v>0</v>
      </c>
      <c r="R1707" s="200">
        <f>Q1707*H1707</f>
        <v>0</v>
      </c>
      <c r="S1707" s="200">
        <v>5.0000000000000001E-3</v>
      </c>
      <c r="T1707" s="201">
        <f>S1707*H1707</f>
        <v>5.0000000000000001E-3</v>
      </c>
      <c r="U1707" s="34"/>
      <c r="V1707" s="34"/>
      <c r="W1707" s="34"/>
      <c r="X1707" s="34"/>
      <c r="Y1707" s="34"/>
      <c r="Z1707" s="34"/>
      <c r="AA1707" s="34"/>
      <c r="AB1707" s="34"/>
      <c r="AC1707" s="34"/>
      <c r="AD1707" s="34"/>
      <c r="AE1707" s="34"/>
      <c r="AR1707" s="202" t="s">
        <v>865</v>
      </c>
      <c r="AT1707" s="202" t="s">
        <v>167</v>
      </c>
      <c r="AU1707" s="202" t="s">
        <v>84</v>
      </c>
      <c r="AY1707" s="17" t="s">
        <v>164</v>
      </c>
      <c r="BE1707" s="203">
        <f>IF(N1707="základní",J1707,0)</f>
        <v>0</v>
      </c>
      <c r="BF1707" s="203">
        <f>IF(N1707="snížená",J1707,0)</f>
        <v>0</v>
      </c>
      <c r="BG1707" s="203">
        <f>IF(N1707="zákl. přenesená",J1707,0)</f>
        <v>0</v>
      </c>
      <c r="BH1707" s="203">
        <f>IF(N1707="sníž. přenesená",J1707,0)</f>
        <v>0</v>
      </c>
      <c r="BI1707" s="203">
        <f>IF(N1707="nulová",J1707,0)</f>
        <v>0</v>
      </c>
      <c r="BJ1707" s="17" t="s">
        <v>84</v>
      </c>
      <c r="BK1707" s="203">
        <f>ROUND(I1707*H1707,2)</f>
        <v>0</v>
      </c>
      <c r="BL1707" s="17" t="s">
        <v>865</v>
      </c>
      <c r="BM1707" s="202" t="s">
        <v>2420</v>
      </c>
    </row>
    <row r="1708" spans="1:65" s="2" customFormat="1" ht="19.5">
      <c r="A1708" s="34"/>
      <c r="B1708" s="35"/>
      <c r="C1708" s="36"/>
      <c r="D1708" s="204" t="s">
        <v>174</v>
      </c>
      <c r="E1708" s="36"/>
      <c r="F1708" s="205" t="s">
        <v>2421</v>
      </c>
      <c r="G1708" s="36"/>
      <c r="H1708" s="36"/>
      <c r="I1708" s="206"/>
      <c r="J1708" s="36"/>
      <c r="K1708" s="36"/>
      <c r="L1708" s="39"/>
      <c r="M1708" s="207"/>
      <c r="N1708" s="208"/>
      <c r="O1708" s="71"/>
      <c r="P1708" s="71"/>
      <c r="Q1708" s="71"/>
      <c r="R1708" s="71"/>
      <c r="S1708" s="71"/>
      <c r="T1708" s="72"/>
      <c r="U1708" s="34"/>
      <c r="V1708" s="34"/>
      <c r="W1708" s="34"/>
      <c r="X1708" s="34"/>
      <c r="Y1708" s="34"/>
      <c r="Z1708" s="34"/>
      <c r="AA1708" s="34"/>
      <c r="AB1708" s="34"/>
      <c r="AC1708" s="34"/>
      <c r="AD1708" s="34"/>
      <c r="AE1708" s="34"/>
      <c r="AT1708" s="17" t="s">
        <v>174</v>
      </c>
      <c r="AU1708" s="17" t="s">
        <v>84</v>
      </c>
    </row>
    <row r="1709" spans="1:65" s="13" customFormat="1" ht="11.25">
      <c r="B1709" s="209"/>
      <c r="C1709" s="210"/>
      <c r="D1709" s="204" t="s">
        <v>176</v>
      </c>
      <c r="E1709" s="211" t="s">
        <v>1</v>
      </c>
      <c r="F1709" s="212" t="s">
        <v>2422</v>
      </c>
      <c r="G1709" s="210"/>
      <c r="H1709" s="213">
        <v>1</v>
      </c>
      <c r="I1709" s="214"/>
      <c r="J1709" s="210"/>
      <c r="K1709" s="210"/>
      <c r="L1709" s="215"/>
      <c r="M1709" s="216"/>
      <c r="N1709" s="217"/>
      <c r="O1709" s="217"/>
      <c r="P1709" s="217"/>
      <c r="Q1709" s="217"/>
      <c r="R1709" s="217"/>
      <c r="S1709" s="217"/>
      <c r="T1709" s="218"/>
      <c r="AT1709" s="219" t="s">
        <v>176</v>
      </c>
      <c r="AU1709" s="219" t="s">
        <v>84</v>
      </c>
      <c r="AV1709" s="13" t="s">
        <v>84</v>
      </c>
      <c r="AW1709" s="13" t="s">
        <v>32</v>
      </c>
      <c r="AX1709" s="13" t="s">
        <v>82</v>
      </c>
      <c r="AY1709" s="219" t="s">
        <v>164</v>
      </c>
    </row>
    <row r="1710" spans="1:65" s="2" customFormat="1" ht="24.2" customHeight="1">
      <c r="A1710" s="34"/>
      <c r="B1710" s="35"/>
      <c r="C1710" s="191" t="s">
        <v>2423</v>
      </c>
      <c r="D1710" s="191" t="s">
        <v>167</v>
      </c>
      <c r="E1710" s="192" t="s">
        <v>2424</v>
      </c>
      <c r="F1710" s="193" t="s">
        <v>2425</v>
      </c>
      <c r="G1710" s="194" t="s">
        <v>322</v>
      </c>
      <c r="H1710" s="195">
        <v>9</v>
      </c>
      <c r="I1710" s="196"/>
      <c r="J1710" s="197">
        <f>ROUND(I1710*H1710,2)</f>
        <v>0</v>
      </c>
      <c r="K1710" s="193" t="s">
        <v>171</v>
      </c>
      <c r="L1710" s="39"/>
      <c r="M1710" s="198" t="s">
        <v>1</v>
      </c>
      <c r="N1710" s="199" t="s">
        <v>42</v>
      </c>
      <c r="O1710" s="71"/>
      <c r="P1710" s="200">
        <f>O1710*H1710</f>
        <v>0</v>
      </c>
      <c r="Q1710" s="200">
        <v>0</v>
      </c>
      <c r="R1710" s="200">
        <f>Q1710*H1710</f>
        <v>0</v>
      </c>
      <c r="S1710" s="200">
        <v>0</v>
      </c>
      <c r="T1710" s="201">
        <f>S1710*H1710</f>
        <v>0</v>
      </c>
      <c r="U1710" s="34"/>
      <c r="V1710" s="34"/>
      <c r="W1710" s="34"/>
      <c r="X1710" s="34"/>
      <c r="Y1710" s="34"/>
      <c r="Z1710" s="34"/>
      <c r="AA1710" s="34"/>
      <c r="AB1710" s="34"/>
      <c r="AC1710" s="34"/>
      <c r="AD1710" s="34"/>
      <c r="AE1710" s="34"/>
      <c r="AR1710" s="202" t="s">
        <v>865</v>
      </c>
      <c r="AT1710" s="202" t="s">
        <v>167</v>
      </c>
      <c r="AU1710" s="202" t="s">
        <v>84</v>
      </c>
      <c r="AY1710" s="17" t="s">
        <v>164</v>
      </c>
      <c r="BE1710" s="203">
        <f>IF(N1710="základní",J1710,0)</f>
        <v>0</v>
      </c>
      <c r="BF1710" s="203">
        <f>IF(N1710="snížená",J1710,0)</f>
        <v>0</v>
      </c>
      <c r="BG1710" s="203">
        <f>IF(N1710="zákl. přenesená",J1710,0)</f>
        <v>0</v>
      </c>
      <c r="BH1710" s="203">
        <f>IF(N1710="sníž. přenesená",J1710,0)</f>
        <v>0</v>
      </c>
      <c r="BI1710" s="203">
        <f>IF(N1710="nulová",J1710,0)</f>
        <v>0</v>
      </c>
      <c r="BJ1710" s="17" t="s">
        <v>84</v>
      </c>
      <c r="BK1710" s="203">
        <f>ROUND(I1710*H1710,2)</f>
        <v>0</v>
      </c>
      <c r="BL1710" s="17" t="s">
        <v>865</v>
      </c>
      <c r="BM1710" s="202" t="s">
        <v>2426</v>
      </c>
    </row>
    <row r="1711" spans="1:65" s="2" customFormat="1" ht="29.25">
      <c r="A1711" s="34"/>
      <c r="B1711" s="35"/>
      <c r="C1711" s="36"/>
      <c r="D1711" s="204" t="s">
        <v>174</v>
      </c>
      <c r="E1711" s="36"/>
      <c r="F1711" s="205" t="s">
        <v>2427</v>
      </c>
      <c r="G1711" s="36"/>
      <c r="H1711" s="36"/>
      <c r="I1711" s="206"/>
      <c r="J1711" s="36"/>
      <c r="K1711" s="36"/>
      <c r="L1711" s="39"/>
      <c r="M1711" s="207"/>
      <c r="N1711" s="208"/>
      <c r="O1711" s="71"/>
      <c r="P1711" s="71"/>
      <c r="Q1711" s="71"/>
      <c r="R1711" s="71"/>
      <c r="S1711" s="71"/>
      <c r="T1711" s="72"/>
      <c r="U1711" s="34"/>
      <c r="V1711" s="34"/>
      <c r="W1711" s="34"/>
      <c r="X1711" s="34"/>
      <c r="Y1711" s="34"/>
      <c r="Z1711" s="34"/>
      <c r="AA1711" s="34"/>
      <c r="AB1711" s="34"/>
      <c r="AC1711" s="34"/>
      <c r="AD1711" s="34"/>
      <c r="AE1711" s="34"/>
      <c r="AT1711" s="17" t="s">
        <v>174</v>
      </c>
      <c r="AU1711" s="17" t="s">
        <v>84</v>
      </c>
    </row>
    <row r="1712" spans="1:65" s="13" customFormat="1" ht="11.25">
      <c r="B1712" s="209"/>
      <c r="C1712" s="210"/>
      <c r="D1712" s="204" t="s">
        <v>176</v>
      </c>
      <c r="E1712" s="211" t="s">
        <v>1</v>
      </c>
      <c r="F1712" s="212" t="s">
        <v>2428</v>
      </c>
      <c r="G1712" s="210"/>
      <c r="H1712" s="213">
        <v>5</v>
      </c>
      <c r="I1712" s="214"/>
      <c r="J1712" s="210"/>
      <c r="K1712" s="210"/>
      <c r="L1712" s="215"/>
      <c r="M1712" s="216"/>
      <c r="N1712" s="217"/>
      <c r="O1712" s="217"/>
      <c r="P1712" s="217"/>
      <c r="Q1712" s="217"/>
      <c r="R1712" s="217"/>
      <c r="S1712" s="217"/>
      <c r="T1712" s="218"/>
      <c r="AT1712" s="219" t="s">
        <v>176</v>
      </c>
      <c r="AU1712" s="219" t="s">
        <v>84</v>
      </c>
      <c r="AV1712" s="13" t="s">
        <v>84</v>
      </c>
      <c r="AW1712" s="13" t="s">
        <v>32</v>
      </c>
      <c r="AX1712" s="13" t="s">
        <v>76</v>
      </c>
      <c r="AY1712" s="219" t="s">
        <v>164</v>
      </c>
    </row>
    <row r="1713" spans="1:65" s="13" customFormat="1" ht="11.25">
      <c r="B1713" s="209"/>
      <c r="C1713" s="210"/>
      <c r="D1713" s="204" t="s">
        <v>176</v>
      </c>
      <c r="E1713" s="211" t="s">
        <v>1</v>
      </c>
      <c r="F1713" s="212" t="s">
        <v>2429</v>
      </c>
      <c r="G1713" s="210"/>
      <c r="H1713" s="213">
        <v>4</v>
      </c>
      <c r="I1713" s="214"/>
      <c r="J1713" s="210"/>
      <c r="K1713" s="210"/>
      <c r="L1713" s="215"/>
      <c r="M1713" s="216"/>
      <c r="N1713" s="217"/>
      <c r="O1713" s="217"/>
      <c r="P1713" s="217"/>
      <c r="Q1713" s="217"/>
      <c r="R1713" s="217"/>
      <c r="S1713" s="217"/>
      <c r="T1713" s="218"/>
      <c r="AT1713" s="219" t="s">
        <v>176</v>
      </c>
      <c r="AU1713" s="219" t="s">
        <v>84</v>
      </c>
      <c r="AV1713" s="13" t="s">
        <v>84</v>
      </c>
      <c r="AW1713" s="13" t="s">
        <v>32</v>
      </c>
      <c r="AX1713" s="13" t="s">
        <v>76</v>
      </c>
      <c r="AY1713" s="219" t="s">
        <v>164</v>
      </c>
    </row>
    <row r="1714" spans="1:65" s="14" customFormat="1" ht="11.25">
      <c r="B1714" s="220"/>
      <c r="C1714" s="221"/>
      <c r="D1714" s="204" t="s">
        <v>176</v>
      </c>
      <c r="E1714" s="222" t="s">
        <v>1</v>
      </c>
      <c r="F1714" s="223" t="s">
        <v>185</v>
      </c>
      <c r="G1714" s="221"/>
      <c r="H1714" s="224">
        <v>9</v>
      </c>
      <c r="I1714" s="225"/>
      <c r="J1714" s="221"/>
      <c r="K1714" s="221"/>
      <c r="L1714" s="226"/>
      <c r="M1714" s="227"/>
      <c r="N1714" s="228"/>
      <c r="O1714" s="228"/>
      <c r="P1714" s="228"/>
      <c r="Q1714" s="228"/>
      <c r="R1714" s="228"/>
      <c r="S1714" s="228"/>
      <c r="T1714" s="229"/>
      <c r="AT1714" s="230" t="s">
        <v>176</v>
      </c>
      <c r="AU1714" s="230" t="s">
        <v>84</v>
      </c>
      <c r="AV1714" s="14" t="s">
        <v>172</v>
      </c>
      <c r="AW1714" s="14" t="s">
        <v>32</v>
      </c>
      <c r="AX1714" s="14" t="s">
        <v>82</v>
      </c>
      <c r="AY1714" s="230" t="s">
        <v>164</v>
      </c>
    </row>
    <row r="1715" spans="1:65" s="2" customFormat="1" ht="14.45" customHeight="1">
      <c r="A1715" s="34"/>
      <c r="B1715" s="35"/>
      <c r="C1715" s="231" t="s">
        <v>2430</v>
      </c>
      <c r="D1715" s="231" t="s">
        <v>218</v>
      </c>
      <c r="E1715" s="232" t="s">
        <v>2431</v>
      </c>
      <c r="F1715" s="233" t="s">
        <v>2432</v>
      </c>
      <c r="G1715" s="234" t="s">
        <v>244</v>
      </c>
      <c r="H1715" s="235">
        <v>12.93</v>
      </c>
      <c r="I1715" s="236"/>
      <c r="J1715" s="237">
        <f>ROUND(I1715*H1715,2)</f>
        <v>0</v>
      </c>
      <c r="K1715" s="233" t="s">
        <v>171</v>
      </c>
      <c r="L1715" s="238"/>
      <c r="M1715" s="239" t="s">
        <v>1</v>
      </c>
      <c r="N1715" s="240" t="s">
        <v>42</v>
      </c>
      <c r="O1715" s="71"/>
      <c r="P1715" s="200">
        <f>O1715*H1715</f>
        <v>0</v>
      </c>
      <c r="Q1715" s="200">
        <v>3.0000000000000001E-3</v>
      </c>
      <c r="R1715" s="200">
        <f>Q1715*H1715</f>
        <v>3.8789999999999998E-2</v>
      </c>
      <c r="S1715" s="200">
        <v>0</v>
      </c>
      <c r="T1715" s="201">
        <f>S1715*H1715</f>
        <v>0</v>
      </c>
      <c r="U1715" s="34"/>
      <c r="V1715" s="34"/>
      <c r="W1715" s="34"/>
      <c r="X1715" s="34"/>
      <c r="Y1715" s="34"/>
      <c r="Z1715" s="34"/>
      <c r="AA1715" s="34"/>
      <c r="AB1715" s="34"/>
      <c r="AC1715" s="34"/>
      <c r="AD1715" s="34"/>
      <c r="AE1715" s="34"/>
      <c r="AR1715" s="202" t="s">
        <v>1069</v>
      </c>
      <c r="AT1715" s="202" t="s">
        <v>218</v>
      </c>
      <c r="AU1715" s="202" t="s">
        <v>84</v>
      </c>
      <c r="AY1715" s="17" t="s">
        <v>164</v>
      </c>
      <c r="BE1715" s="203">
        <f>IF(N1715="základní",J1715,0)</f>
        <v>0</v>
      </c>
      <c r="BF1715" s="203">
        <f>IF(N1715="snížená",J1715,0)</f>
        <v>0</v>
      </c>
      <c r="BG1715" s="203">
        <f>IF(N1715="zákl. přenesená",J1715,0)</f>
        <v>0</v>
      </c>
      <c r="BH1715" s="203">
        <f>IF(N1715="sníž. přenesená",J1715,0)</f>
        <v>0</v>
      </c>
      <c r="BI1715" s="203">
        <f>IF(N1715="nulová",J1715,0)</f>
        <v>0</v>
      </c>
      <c r="BJ1715" s="17" t="s">
        <v>84</v>
      </c>
      <c r="BK1715" s="203">
        <f>ROUND(I1715*H1715,2)</f>
        <v>0</v>
      </c>
      <c r="BL1715" s="17" t="s">
        <v>865</v>
      </c>
      <c r="BM1715" s="202" t="s">
        <v>2433</v>
      </c>
    </row>
    <row r="1716" spans="1:65" s="2" customFormat="1" ht="11.25">
      <c r="A1716" s="34"/>
      <c r="B1716" s="35"/>
      <c r="C1716" s="36"/>
      <c r="D1716" s="204" t="s">
        <v>174</v>
      </c>
      <c r="E1716" s="36"/>
      <c r="F1716" s="205" t="s">
        <v>2432</v>
      </c>
      <c r="G1716" s="36"/>
      <c r="H1716" s="36"/>
      <c r="I1716" s="206"/>
      <c r="J1716" s="36"/>
      <c r="K1716" s="36"/>
      <c r="L1716" s="39"/>
      <c r="M1716" s="207"/>
      <c r="N1716" s="208"/>
      <c r="O1716" s="71"/>
      <c r="P1716" s="71"/>
      <c r="Q1716" s="71"/>
      <c r="R1716" s="71"/>
      <c r="S1716" s="71"/>
      <c r="T1716" s="72"/>
      <c r="U1716" s="34"/>
      <c r="V1716" s="34"/>
      <c r="W1716" s="34"/>
      <c r="X1716" s="34"/>
      <c r="Y1716" s="34"/>
      <c r="Z1716" s="34"/>
      <c r="AA1716" s="34"/>
      <c r="AB1716" s="34"/>
      <c r="AC1716" s="34"/>
      <c r="AD1716" s="34"/>
      <c r="AE1716" s="34"/>
      <c r="AT1716" s="17" t="s">
        <v>174</v>
      </c>
      <c r="AU1716" s="17" t="s">
        <v>84</v>
      </c>
    </row>
    <row r="1717" spans="1:65" s="13" customFormat="1" ht="11.25">
      <c r="B1717" s="209"/>
      <c r="C1717" s="210"/>
      <c r="D1717" s="204" t="s">
        <v>176</v>
      </c>
      <c r="E1717" s="211" t="s">
        <v>1</v>
      </c>
      <c r="F1717" s="212" t="s">
        <v>2434</v>
      </c>
      <c r="G1717" s="210"/>
      <c r="H1717" s="213">
        <v>7.37</v>
      </c>
      <c r="I1717" s="214"/>
      <c r="J1717" s="210"/>
      <c r="K1717" s="210"/>
      <c r="L1717" s="215"/>
      <c r="M1717" s="216"/>
      <c r="N1717" s="217"/>
      <c r="O1717" s="217"/>
      <c r="P1717" s="217"/>
      <c r="Q1717" s="217"/>
      <c r="R1717" s="217"/>
      <c r="S1717" s="217"/>
      <c r="T1717" s="218"/>
      <c r="AT1717" s="219" t="s">
        <v>176</v>
      </c>
      <c r="AU1717" s="219" t="s">
        <v>84</v>
      </c>
      <c r="AV1717" s="13" t="s">
        <v>84</v>
      </c>
      <c r="AW1717" s="13" t="s">
        <v>32</v>
      </c>
      <c r="AX1717" s="13" t="s">
        <v>76</v>
      </c>
      <c r="AY1717" s="219" t="s">
        <v>164</v>
      </c>
    </row>
    <row r="1718" spans="1:65" s="13" customFormat="1" ht="11.25">
      <c r="B1718" s="209"/>
      <c r="C1718" s="210"/>
      <c r="D1718" s="204" t="s">
        <v>176</v>
      </c>
      <c r="E1718" s="211" t="s">
        <v>1</v>
      </c>
      <c r="F1718" s="212" t="s">
        <v>2435</v>
      </c>
      <c r="G1718" s="210"/>
      <c r="H1718" s="213">
        <v>5.56</v>
      </c>
      <c r="I1718" s="214"/>
      <c r="J1718" s="210"/>
      <c r="K1718" s="210"/>
      <c r="L1718" s="215"/>
      <c r="M1718" s="216"/>
      <c r="N1718" s="217"/>
      <c r="O1718" s="217"/>
      <c r="P1718" s="217"/>
      <c r="Q1718" s="217"/>
      <c r="R1718" s="217"/>
      <c r="S1718" s="217"/>
      <c r="T1718" s="218"/>
      <c r="AT1718" s="219" t="s">
        <v>176</v>
      </c>
      <c r="AU1718" s="219" t="s">
        <v>84</v>
      </c>
      <c r="AV1718" s="13" t="s">
        <v>84</v>
      </c>
      <c r="AW1718" s="13" t="s">
        <v>32</v>
      </c>
      <c r="AX1718" s="13" t="s">
        <v>76</v>
      </c>
      <c r="AY1718" s="219" t="s">
        <v>164</v>
      </c>
    </row>
    <row r="1719" spans="1:65" s="14" customFormat="1" ht="11.25">
      <c r="B1719" s="220"/>
      <c r="C1719" s="221"/>
      <c r="D1719" s="204" t="s">
        <v>176</v>
      </c>
      <c r="E1719" s="222" t="s">
        <v>1</v>
      </c>
      <c r="F1719" s="223" t="s">
        <v>185</v>
      </c>
      <c r="G1719" s="221"/>
      <c r="H1719" s="224">
        <v>12.93</v>
      </c>
      <c r="I1719" s="225"/>
      <c r="J1719" s="221"/>
      <c r="K1719" s="221"/>
      <c r="L1719" s="226"/>
      <c r="M1719" s="227"/>
      <c r="N1719" s="228"/>
      <c r="O1719" s="228"/>
      <c r="P1719" s="228"/>
      <c r="Q1719" s="228"/>
      <c r="R1719" s="228"/>
      <c r="S1719" s="228"/>
      <c r="T1719" s="229"/>
      <c r="AT1719" s="230" t="s">
        <v>176</v>
      </c>
      <c r="AU1719" s="230" t="s">
        <v>84</v>
      </c>
      <c r="AV1719" s="14" t="s">
        <v>172</v>
      </c>
      <c r="AW1719" s="14" t="s">
        <v>32</v>
      </c>
      <c r="AX1719" s="14" t="s">
        <v>82</v>
      </c>
      <c r="AY1719" s="230" t="s">
        <v>164</v>
      </c>
    </row>
    <row r="1720" spans="1:65" s="2" customFormat="1" ht="14.45" customHeight="1">
      <c r="A1720" s="34"/>
      <c r="B1720" s="35"/>
      <c r="C1720" s="231" t="s">
        <v>2436</v>
      </c>
      <c r="D1720" s="231" t="s">
        <v>218</v>
      </c>
      <c r="E1720" s="232" t="s">
        <v>2437</v>
      </c>
      <c r="F1720" s="233" t="s">
        <v>2438</v>
      </c>
      <c r="G1720" s="234" t="s">
        <v>1563</v>
      </c>
      <c r="H1720" s="235">
        <v>13</v>
      </c>
      <c r="I1720" s="236"/>
      <c r="J1720" s="237">
        <f>ROUND(I1720*H1720,2)</f>
        <v>0</v>
      </c>
      <c r="K1720" s="233" t="s">
        <v>171</v>
      </c>
      <c r="L1720" s="238"/>
      <c r="M1720" s="239" t="s">
        <v>1</v>
      </c>
      <c r="N1720" s="240" t="s">
        <v>42</v>
      </c>
      <c r="O1720" s="71"/>
      <c r="P1720" s="200">
        <f>O1720*H1720</f>
        <v>0</v>
      </c>
      <c r="Q1720" s="200">
        <v>2.0000000000000001E-4</v>
      </c>
      <c r="R1720" s="200">
        <f>Q1720*H1720</f>
        <v>2.6000000000000003E-3</v>
      </c>
      <c r="S1720" s="200">
        <v>0</v>
      </c>
      <c r="T1720" s="201">
        <f>S1720*H1720</f>
        <v>0</v>
      </c>
      <c r="U1720" s="34"/>
      <c r="V1720" s="34"/>
      <c r="W1720" s="34"/>
      <c r="X1720" s="34"/>
      <c r="Y1720" s="34"/>
      <c r="Z1720" s="34"/>
      <c r="AA1720" s="34"/>
      <c r="AB1720" s="34"/>
      <c r="AC1720" s="34"/>
      <c r="AD1720" s="34"/>
      <c r="AE1720" s="34"/>
      <c r="AR1720" s="202" t="s">
        <v>1069</v>
      </c>
      <c r="AT1720" s="202" t="s">
        <v>218</v>
      </c>
      <c r="AU1720" s="202" t="s">
        <v>84</v>
      </c>
      <c r="AY1720" s="17" t="s">
        <v>164</v>
      </c>
      <c r="BE1720" s="203">
        <f>IF(N1720="základní",J1720,0)</f>
        <v>0</v>
      </c>
      <c r="BF1720" s="203">
        <f>IF(N1720="snížená",J1720,0)</f>
        <v>0</v>
      </c>
      <c r="BG1720" s="203">
        <f>IF(N1720="zákl. přenesená",J1720,0)</f>
        <v>0</v>
      </c>
      <c r="BH1720" s="203">
        <f>IF(N1720="sníž. přenesená",J1720,0)</f>
        <v>0</v>
      </c>
      <c r="BI1720" s="203">
        <f>IF(N1720="nulová",J1720,0)</f>
        <v>0</v>
      </c>
      <c r="BJ1720" s="17" t="s">
        <v>84</v>
      </c>
      <c r="BK1720" s="203">
        <f>ROUND(I1720*H1720,2)</f>
        <v>0</v>
      </c>
      <c r="BL1720" s="17" t="s">
        <v>865</v>
      </c>
      <c r="BM1720" s="202" t="s">
        <v>2439</v>
      </c>
    </row>
    <row r="1721" spans="1:65" s="2" customFormat="1" ht="11.25">
      <c r="A1721" s="34"/>
      <c r="B1721" s="35"/>
      <c r="C1721" s="36"/>
      <c r="D1721" s="204" t="s">
        <v>174</v>
      </c>
      <c r="E1721" s="36"/>
      <c r="F1721" s="205" t="s">
        <v>2438</v>
      </c>
      <c r="G1721" s="36"/>
      <c r="H1721" s="36"/>
      <c r="I1721" s="206"/>
      <c r="J1721" s="36"/>
      <c r="K1721" s="36"/>
      <c r="L1721" s="39"/>
      <c r="M1721" s="207"/>
      <c r="N1721" s="208"/>
      <c r="O1721" s="71"/>
      <c r="P1721" s="71"/>
      <c r="Q1721" s="71"/>
      <c r="R1721" s="71"/>
      <c r="S1721" s="71"/>
      <c r="T1721" s="72"/>
      <c r="U1721" s="34"/>
      <c r="V1721" s="34"/>
      <c r="W1721" s="34"/>
      <c r="X1721" s="34"/>
      <c r="Y1721" s="34"/>
      <c r="Z1721" s="34"/>
      <c r="AA1721" s="34"/>
      <c r="AB1721" s="34"/>
      <c r="AC1721" s="34"/>
      <c r="AD1721" s="34"/>
      <c r="AE1721" s="34"/>
      <c r="AT1721" s="17" t="s">
        <v>174</v>
      </c>
      <c r="AU1721" s="17" t="s">
        <v>84</v>
      </c>
    </row>
    <row r="1722" spans="1:65" s="13" customFormat="1" ht="11.25">
      <c r="B1722" s="209"/>
      <c r="C1722" s="210"/>
      <c r="D1722" s="204" t="s">
        <v>176</v>
      </c>
      <c r="E1722" s="211" t="s">
        <v>1</v>
      </c>
      <c r="F1722" s="212" t="s">
        <v>2440</v>
      </c>
      <c r="G1722" s="210"/>
      <c r="H1722" s="213">
        <v>6</v>
      </c>
      <c r="I1722" s="214"/>
      <c r="J1722" s="210"/>
      <c r="K1722" s="210"/>
      <c r="L1722" s="215"/>
      <c r="M1722" s="216"/>
      <c r="N1722" s="217"/>
      <c r="O1722" s="217"/>
      <c r="P1722" s="217"/>
      <c r="Q1722" s="217"/>
      <c r="R1722" s="217"/>
      <c r="S1722" s="217"/>
      <c r="T1722" s="218"/>
      <c r="AT1722" s="219" t="s">
        <v>176</v>
      </c>
      <c r="AU1722" s="219" t="s">
        <v>84</v>
      </c>
      <c r="AV1722" s="13" t="s">
        <v>84</v>
      </c>
      <c r="AW1722" s="13" t="s">
        <v>32</v>
      </c>
      <c r="AX1722" s="13" t="s">
        <v>76</v>
      </c>
      <c r="AY1722" s="219" t="s">
        <v>164</v>
      </c>
    </row>
    <row r="1723" spans="1:65" s="13" customFormat="1" ht="11.25">
      <c r="B1723" s="209"/>
      <c r="C1723" s="210"/>
      <c r="D1723" s="204" t="s">
        <v>176</v>
      </c>
      <c r="E1723" s="211" t="s">
        <v>1</v>
      </c>
      <c r="F1723" s="212" t="s">
        <v>2441</v>
      </c>
      <c r="G1723" s="210"/>
      <c r="H1723" s="213">
        <v>7</v>
      </c>
      <c r="I1723" s="214"/>
      <c r="J1723" s="210"/>
      <c r="K1723" s="210"/>
      <c r="L1723" s="215"/>
      <c r="M1723" s="216"/>
      <c r="N1723" s="217"/>
      <c r="O1723" s="217"/>
      <c r="P1723" s="217"/>
      <c r="Q1723" s="217"/>
      <c r="R1723" s="217"/>
      <c r="S1723" s="217"/>
      <c r="T1723" s="218"/>
      <c r="AT1723" s="219" t="s">
        <v>176</v>
      </c>
      <c r="AU1723" s="219" t="s">
        <v>84</v>
      </c>
      <c r="AV1723" s="13" t="s">
        <v>84</v>
      </c>
      <c r="AW1723" s="13" t="s">
        <v>32</v>
      </c>
      <c r="AX1723" s="13" t="s">
        <v>76</v>
      </c>
      <c r="AY1723" s="219" t="s">
        <v>164</v>
      </c>
    </row>
    <row r="1724" spans="1:65" s="14" customFormat="1" ht="11.25">
      <c r="B1724" s="220"/>
      <c r="C1724" s="221"/>
      <c r="D1724" s="204" t="s">
        <v>176</v>
      </c>
      <c r="E1724" s="222" t="s">
        <v>1</v>
      </c>
      <c r="F1724" s="223" t="s">
        <v>185</v>
      </c>
      <c r="G1724" s="221"/>
      <c r="H1724" s="224">
        <v>13</v>
      </c>
      <c r="I1724" s="225"/>
      <c r="J1724" s="221"/>
      <c r="K1724" s="221"/>
      <c r="L1724" s="226"/>
      <c r="M1724" s="227"/>
      <c r="N1724" s="228"/>
      <c r="O1724" s="228"/>
      <c r="P1724" s="228"/>
      <c r="Q1724" s="228"/>
      <c r="R1724" s="228"/>
      <c r="S1724" s="228"/>
      <c r="T1724" s="229"/>
      <c r="AT1724" s="230" t="s">
        <v>176</v>
      </c>
      <c r="AU1724" s="230" t="s">
        <v>84</v>
      </c>
      <c r="AV1724" s="14" t="s">
        <v>172</v>
      </c>
      <c r="AW1724" s="14" t="s">
        <v>32</v>
      </c>
      <c r="AX1724" s="14" t="s">
        <v>82</v>
      </c>
      <c r="AY1724" s="230" t="s">
        <v>164</v>
      </c>
    </row>
    <row r="1725" spans="1:65" s="2" customFormat="1" ht="24.2" customHeight="1">
      <c r="A1725" s="34"/>
      <c r="B1725" s="35"/>
      <c r="C1725" s="191" t="s">
        <v>2442</v>
      </c>
      <c r="D1725" s="191" t="s">
        <v>167</v>
      </c>
      <c r="E1725" s="192" t="s">
        <v>2443</v>
      </c>
      <c r="F1725" s="193" t="s">
        <v>2444</v>
      </c>
      <c r="G1725" s="194" t="s">
        <v>322</v>
      </c>
      <c r="H1725" s="195">
        <v>4</v>
      </c>
      <c r="I1725" s="196"/>
      <c r="J1725" s="197">
        <f>ROUND(I1725*H1725,2)</f>
        <v>0</v>
      </c>
      <c r="K1725" s="193" t="s">
        <v>171</v>
      </c>
      <c r="L1725" s="39"/>
      <c r="M1725" s="198" t="s">
        <v>1</v>
      </c>
      <c r="N1725" s="199" t="s">
        <v>42</v>
      </c>
      <c r="O1725" s="71"/>
      <c r="P1725" s="200">
        <f>O1725*H1725</f>
        <v>0</v>
      </c>
      <c r="Q1725" s="200">
        <v>0</v>
      </c>
      <c r="R1725" s="200">
        <f>Q1725*H1725</f>
        <v>0</v>
      </c>
      <c r="S1725" s="200">
        <v>0</v>
      </c>
      <c r="T1725" s="201">
        <f>S1725*H1725</f>
        <v>0</v>
      </c>
      <c r="U1725" s="34"/>
      <c r="V1725" s="34"/>
      <c r="W1725" s="34"/>
      <c r="X1725" s="34"/>
      <c r="Y1725" s="34"/>
      <c r="Z1725" s="34"/>
      <c r="AA1725" s="34"/>
      <c r="AB1725" s="34"/>
      <c r="AC1725" s="34"/>
      <c r="AD1725" s="34"/>
      <c r="AE1725" s="34"/>
      <c r="AR1725" s="202" t="s">
        <v>865</v>
      </c>
      <c r="AT1725" s="202" t="s">
        <v>167</v>
      </c>
      <c r="AU1725" s="202" t="s">
        <v>84</v>
      </c>
      <c r="AY1725" s="17" t="s">
        <v>164</v>
      </c>
      <c r="BE1725" s="203">
        <f>IF(N1725="základní",J1725,0)</f>
        <v>0</v>
      </c>
      <c r="BF1725" s="203">
        <f>IF(N1725="snížená",J1725,0)</f>
        <v>0</v>
      </c>
      <c r="BG1725" s="203">
        <f>IF(N1725="zákl. přenesená",J1725,0)</f>
        <v>0</v>
      </c>
      <c r="BH1725" s="203">
        <f>IF(N1725="sníž. přenesená",J1725,0)</f>
        <v>0</v>
      </c>
      <c r="BI1725" s="203">
        <f>IF(N1725="nulová",J1725,0)</f>
        <v>0</v>
      </c>
      <c r="BJ1725" s="17" t="s">
        <v>84</v>
      </c>
      <c r="BK1725" s="203">
        <f>ROUND(I1725*H1725,2)</f>
        <v>0</v>
      </c>
      <c r="BL1725" s="17" t="s">
        <v>865</v>
      </c>
      <c r="BM1725" s="202" t="s">
        <v>2445</v>
      </c>
    </row>
    <row r="1726" spans="1:65" s="2" customFormat="1" ht="29.25">
      <c r="A1726" s="34"/>
      <c r="B1726" s="35"/>
      <c r="C1726" s="36"/>
      <c r="D1726" s="204" t="s">
        <v>174</v>
      </c>
      <c r="E1726" s="36"/>
      <c r="F1726" s="205" t="s">
        <v>2446</v>
      </c>
      <c r="G1726" s="36"/>
      <c r="H1726" s="36"/>
      <c r="I1726" s="206"/>
      <c r="J1726" s="36"/>
      <c r="K1726" s="36"/>
      <c r="L1726" s="39"/>
      <c r="M1726" s="207"/>
      <c r="N1726" s="208"/>
      <c r="O1726" s="71"/>
      <c r="P1726" s="71"/>
      <c r="Q1726" s="71"/>
      <c r="R1726" s="71"/>
      <c r="S1726" s="71"/>
      <c r="T1726" s="72"/>
      <c r="U1726" s="34"/>
      <c r="V1726" s="34"/>
      <c r="W1726" s="34"/>
      <c r="X1726" s="34"/>
      <c r="Y1726" s="34"/>
      <c r="Z1726" s="34"/>
      <c r="AA1726" s="34"/>
      <c r="AB1726" s="34"/>
      <c r="AC1726" s="34"/>
      <c r="AD1726" s="34"/>
      <c r="AE1726" s="34"/>
      <c r="AT1726" s="17" t="s">
        <v>174</v>
      </c>
      <c r="AU1726" s="17" t="s">
        <v>84</v>
      </c>
    </row>
    <row r="1727" spans="1:65" s="13" customFormat="1" ht="11.25">
      <c r="B1727" s="209"/>
      <c r="C1727" s="210"/>
      <c r="D1727" s="204" t="s">
        <v>176</v>
      </c>
      <c r="E1727" s="211" t="s">
        <v>1</v>
      </c>
      <c r="F1727" s="212" t="s">
        <v>2447</v>
      </c>
      <c r="G1727" s="210"/>
      <c r="H1727" s="213">
        <v>1</v>
      </c>
      <c r="I1727" s="214"/>
      <c r="J1727" s="210"/>
      <c r="K1727" s="210"/>
      <c r="L1727" s="215"/>
      <c r="M1727" s="216"/>
      <c r="N1727" s="217"/>
      <c r="O1727" s="217"/>
      <c r="P1727" s="217"/>
      <c r="Q1727" s="217"/>
      <c r="R1727" s="217"/>
      <c r="S1727" s="217"/>
      <c r="T1727" s="218"/>
      <c r="AT1727" s="219" t="s">
        <v>176</v>
      </c>
      <c r="AU1727" s="219" t="s">
        <v>84</v>
      </c>
      <c r="AV1727" s="13" t="s">
        <v>84</v>
      </c>
      <c r="AW1727" s="13" t="s">
        <v>32</v>
      </c>
      <c r="AX1727" s="13" t="s">
        <v>76</v>
      </c>
      <c r="AY1727" s="219" t="s">
        <v>164</v>
      </c>
    </row>
    <row r="1728" spans="1:65" s="13" customFormat="1" ht="11.25">
      <c r="B1728" s="209"/>
      <c r="C1728" s="210"/>
      <c r="D1728" s="204" t="s">
        <v>176</v>
      </c>
      <c r="E1728" s="211" t="s">
        <v>1</v>
      </c>
      <c r="F1728" s="212" t="s">
        <v>2448</v>
      </c>
      <c r="G1728" s="210"/>
      <c r="H1728" s="213">
        <v>3</v>
      </c>
      <c r="I1728" s="214"/>
      <c r="J1728" s="210"/>
      <c r="K1728" s="210"/>
      <c r="L1728" s="215"/>
      <c r="M1728" s="216"/>
      <c r="N1728" s="217"/>
      <c r="O1728" s="217"/>
      <c r="P1728" s="217"/>
      <c r="Q1728" s="217"/>
      <c r="R1728" s="217"/>
      <c r="S1728" s="217"/>
      <c r="T1728" s="218"/>
      <c r="AT1728" s="219" t="s">
        <v>176</v>
      </c>
      <c r="AU1728" s="219" t="s">
        <v>84</v>
      </c>
      <c r="AV1728" s="13" t="s">
        <v>84</v>
      </c>
      <c r="AW1728" s="13" t="s">
        <v>32</v>
      </c>
      <c r="AX1728" s="13" t="s">
        <v>76</v>
      </c>
      <c r="AY1728" s="219" t="s">
        <v>164</v>
      </c>
    </row>
    <row r="1729" spans="1:65" s="14" customFormat="1" ht="11.25">
      <c r="B1729" s="220"/>
      <c r="C1729" s="221"/>
      <c r="D1729" s="204" t="s">
        <v>176</v>
      </c>
      <c r="E1729" s="222" t="s">
        <v>1</v>
      </c>
      <c r="F1729" s="223" t="s">
        <v>185</v>
      </c>
      <c r="G1729" s="221"/>
      <c r="H1729" s="224">
        <v>4</v>
      </c>
      <c r="I1729" s="225"/>
      <c r="J1729" s="221"/>
      <c r="K1729" s="221"/>
      <c r="L1729" s="226"/>
      <c r="M1729" s="227"/>
      <c r="N1729" s="228"/>
      <c r="O1729" s="228"/>
      <c r="P1729" s="228"/>
      <c r="Q1729" s="228"/>
      <c r="R1729" s="228"/>
      <c r="S1729" s="228"/>
      <c r="T1729" s="229"/>
      <c r="AT1729" s="230" t="s">
        <v>176</v>
      </c>
      <c r="AU1729" s="230" t="s">
        <v>84</v>
      </c>
      <c r="AV1729" s="14" t="s">
        <v>172</v>
      </c>
      <c r="AW1729" s="14" t="s">
        <v>32</v>
      </c>
      <c r="AX1729" s="14" t="s">
        <v>82</v>
      </c>
      <c r="AY1729" s="230" t="s">
        <v>164</v>
      </c>
    </row>
    <row r="1730" spans="1:65" s="2" customFormat="1" ht="14.45" customHeight="1">
      <c r="A1730" s="34"/>
      <c r="B1730" s="35"/>
      <c r="C1730" s="231" t="s">
        <v>2449</v>
      </c>
      <c r="D1730" s="231" t="s">
        <v>218</v>
      </c>
      <c r="E1730" s="232" t="s">
        <v>2431</v>
      </c>
      <c r="F1730" s="233" t="s">
        <v>2432</v>
      </c>
      <c r="G1730" s="234" t="s">
        <v>244</v>
      </c>
      <c r="H1730" s="235">
        <v>7.33</v>
      </c>
      <c r="I1730" s="236"/>
      <c r="J1730" s="237">
        <f>ROUND(I1730*H1730,2)</f>
        <v>0</v>
      </c>
      <c r="K1730" s="233" t="s">
        <v>171</v>
      </c>
      <c r="L1730" s="238"/>
      <c r="M1730" s="239" t="s">
        <v>1</v>
      </c>
      <c r="N1730" s="240" t="s">
        <v>42</v>
      </c>
      <c r="O1730" s="71"/>
      <c r="P1730" s="200">
        <f>O1730*H1730</f>
        <v>0</v>
      </c>
      <c r="Q1730" s="200">
        <v>3.0000000000000001E-3</v>
      </c>
      <c r="R1730" s="200">
        <f>Q1730*H1730</f>
        <v>2.1989999999999999E-2</v>
      </c>
      <c r="S1730" s="200">
        <v>0</v>
      </c>
      <c r="T1730" s="201">
        <f>S1730*H1730</f>
        <v>0</v>
      </c>
      <c r="U1730" s="34"/>
      <c r="V1730" s="34"/>
      <c r="W1730" s="34"/>
      <c r="X1730" s="34"/>
      <c r="Y1730" s="34"/>
      <c r="Z1730" s="34"/>
      <c r="AA1730" s="34"/>
      <c r="AB1730" s="34"/>
      <c r="AC1730" s="34"/>
      <c r="AD1730" s="34"/>
      <c r="AE1730" s="34"/>
      <c r="AR1730" s="202" t="s">
        <v>1069</v>
      </c>
      <c r="AT1730" s="202" t="s">
        <v>218</v>
      </c>
      <c r="AU1730" s="202" t="s">
        <v>84</v>
      </c>
      <c r="AY1730" s="17" t="s">
        <v>164</v>
      </c>
      <c r="BE1730" s="203">
        <f>IF(N1730="základní",J1730,0)</f>
        <v>0</v>
      </c>
      <c r="BF1730" s="203">
        <f>IF(N1730="snížená",J1730,0)</f>
        <v>0</v>
      </c>
      <c r="BG1730" s="203">
        <f>IF(N1730="zákl. přenesená",J1730,0)</f>
        <v>0</v>
      </c>
      <c r="BH1730" s="203">
        <f>IF(N1730="sníž. přenesená",J1730,0)</f>
        <v>0</v>
      </c>
      <c r="BI1730" s="203">
        <f>IF(N1730="nulová",J1730,0)</f>
        <v>0</v>
      </c>
      <c r="BJ1730" s="17" t="s">
        <v>84</v>
      </c>
      <c r="BK1730" s="203">
        <f>ROUND(I1730*H1730,2)</f>
        <v>0</v>
      </c>
      <c r="BL1730" s="17" t="s">
        <v>865</v>
      </c>
      <c r="BM1730" s="202" t="s">
        <v>2450</v>
      </c>
    </row>
    <row r="1731" spans="1:65" s="2" customFormat="1" ht="11.25">
      <c r="A1731" s="34"/>
      <c r="B1731" s="35"/>
      <c r="C1731" s="36"/>
      <c r="D1731" s="204" t="s">
        <v>174</v>
      </c>
      <c r="E1731" s="36"/>
      <c r="F1731" s="205" t="s">
        <v>2432</v>
      </c>
      <c r="G1731" s="36"/>
      <c r="H1731" s="36"/>
      <c r="I1731" s="206"/>
      <c r="J1731" s="36"/>
      <c r="K1731" s="36"/>
      <c r="L1731" s="39"/>
      <c r="M1731" s="207"/>
      <c r="N1731" s="208"/>
      <c r="O1731" s="71"/>
      <c r="P1731" s="71"/>
      <c r="Q1731" s="71"/>
      <c r="R1731" s="71"/>
      <c r="S1731" s="71"/>
      <c r="T1731" s="72"/>
      <c r="U1731" s="34"/>
      <c r="V1731" s="34"/>
      <c r="W1731" s="34"/>
      <c r="X1731" s="34"/>
      <c r="Y1731" s="34"/>
      <c r="Z1731" s="34"/>
      <c r="AA1731" s="34"/>
      <c r="AB1731" s="34"/>
      <c r="AC1731" s="34"/>
      <c r="AD1731" s="34"/>
      <c r="AE1731" s="34"/>
      <c r="AT1731" s="17" t="s">
        <v>174</v>
      </c>
      <c r="AU1731" s="17" t="s">
        <v>84</v>
      </c>
    </row>
    <row r="1732" spans="1:65" s="13" customFormat="1" ht="11.25">
      <c r="B1732" s="209"/>
      <c r="C1732" s="210"/>
      <c r="D1732" s="204" t="s">
        <v>176</v>
      </c>
      <c r="E1732" s="211" t="s">
        <v>1</v>
      </c>
      <c r="F1732" s="212" t="s">
        <v>2451</v>
      </c>
      <c r="G1732" s="210"/>
      <c r="H1732" s="213">
        <v>1.93</v>
      </c>
      <c r="I1732" s="214"/>
      <c r="J1732" s="210"/>
      <c r="K1732" s="210"/>
      <c r="L1732" s="215"/>
      <c r="M1732" s="216"/>
      <c r="N1732" s="217"/>
      <c r="O1732" s="217"/>
      <c r="P1732" s="217"/>
      <c r="Q1732" s="217"/>
      <c r="R1732" s="217"/>
      <c r="S1732" s="217"/>
      <c r="T1732" s="218"/>
      <c r="AT1732" s="219" t="s">
        <v>176</v>
      </c>
      <c r="AU1732" s="219" t="s">
        <v>84</v>
      </c>
      <c r="AV1732" s="13" t="s">
        <v>84</v>
      </c>
      <c r="AW1732" s="13" t="s">
        <v>32</v>
      </c>
      <c r="AX1732" s="13" t="s">
        <v>76</v>
      </c>
      <c r="AY1732" s="219" t="s">
        <v>164</v>
      </c>
    </row>
    <row r="1733" spans="1:65" s="13" customFormat="1" ht="11.25">
      <c r="B1733" s="209"/>
      <c r="C1733" s="210"/>
      <c r="D1733" s="204" t="s">
        <v>176</v>
      </c>
      <c r="E1733" s="211" t="s">
        <v>1</v>
      </c>
      <c r="F1733" s="212" t="s">
        <v>2452</v>
      </c>
      <c r="G1733" s="210"/>
      <c r="H1733" s="213">
        <v>5.4</v>
      </c>
      <c r="I1733" s="214"/>
      <c r="J1733" s="210"/>
      <c r="K1733" s="210"/>
      <c r="L1733" s="215"/>
      <c r="M1733" s="216"/>
      <c r="N1733" s="217"/>
      <c r="O1733" s="217"/>
      <c r="P1733" s="217"/>
      <c r="Q1733" s="217"/>
      <c r="R1733" s="217"/>
      <c r="S1733" s="217"/>
      <c r="T1733" s="218"/>
      <c r="AT1733" s="219" t="s">
        <v>176</v>
      </c>
      <c r="AU1733" s="219" t="s">
        <v>84</v>
      </c>
      <c r="AV1733" s="13" t="s">
        <v>84</v>
      </c>
      <c r="AW1733" s="13" t="s">
        <v>32</v>
      </c>
      <c r="AX1733" s="13" t="s">
        <v>76</v>
      </c>
      <c r="AY1733" s="219" t="s">
        <v>164</v>
      </c>
    </row>
    <row r="1734" spans="1:65" s="14" customFormat="1" ht="11.25">
      <c r="B1734" s="220"/>
      <c r="C1734" s="221"/>
      <c r="D1734" s="204" t="s">
        <v>176</v>
      </c>
      <c r="E1734" s="222" t="s">
        <v>1</v>
      </c>
      <c r="F1734" s="223" t="s">
        <v>185</v>
      </c>
      <c r="G1734" s="221"/>
      <c r="H1734" s="224">
        <v>7.33</v>
      </c>
      <c r="I1734" s="225"/>
      <c r="J1734" s="221"/>
      <c r="K1734" s="221"/>
      <c r="L1734" s="226"/>
      <c r="M1734" s="227"/>
      <c r="N1734" s="228"/>
      <c r="O1734" s="228"/>
      <c r="P1734" s="228"/>
      <c r="Q1734" s="228"/>
      <c r="R1734" s="228"/>
      <c r="S1734" s="228"/>
      <c r="T1734" s="229"/>
      <c r="AT1734" s="230" t="s">
        <v>176</v>
      </c>
      <c r="AU1734" s="230" t="s">
        <v>84</v>
      </c>
      <c r="AV1734" s="14" t="s">
        <v>172</v>
      </c>
      <c r="AW1734" s="14" t="s">
        <v>32</v>
      </c>
      <c r="AX1734" s="14" t="s">
        <v>82</v>
      </c>
      <c r="AY1734" s="230" t="s">
        <v>164</v>
      </c>
    </row>
    <row r="1735" spans="1:65" s="2" customFormat="1" ht="62.65" customHeight="1">
      <c r="A1735" s="34"/>
      <c r="B1735" s="35"/>
      <c r="C1735" s="191" t="s">
        <v>2453</v>
      </c>
      <c r="D1735" s="191" t="s">
        <v>167</v>
      </c>
      <c r="E1735" s="192" t="s">
        <v>2454</v>
      </c>
      <c r="F1735" s="193" t="s">
        <v>2455</v>
      </c>
      <c r="G1735" s="194" t="s">
        <v>1673</v>
      </c>
      <c r="H1735" s="195">
        <v>3</v>
      </c>
      <c r="I1735" s="196"/>
      <c r="J1735" s="197">
        <f>ROUND(I1735*H1735,2)</f>
        <v>0</v>
      </c>
      <c r="K1735" s="193" t="s">
        <v>1</v>
      </c>
      <c r="L1735" s="39"/>
      <c r="M1735" s="198" t="s">
        <v>1</v>
      </c>
      <c r="N1735" s="199" t="s">
        <v>42</v>
      </c>
      <c r="O1735" s="71"/>
      <c r="P1735" s="200">
        <f>O1735*H1735</f>
        <v>0</v>
      </c>
      <c r="Q1735" s="200">
        <v>0.2</v>
      </c>
      <c r="R1735" s="200">
        <f>Q1735*H1735</f>
        <v>0.60000000000000009</v>
      </c>
      <c r="S1735" s="200">
        <v>0</v>
      </c>
      <c r="T1735" s="201">
        <f>S1735*H1735</f>
        <v>0</v>
      </c>
      <c r="U1735" s="34"/>
      <c r="V1735" s="34"/>
      <c r="W1735" s="34"/>
      <c r="X1735" s="34"/>
      <c r="Y1735" s="34"/>
      <c r="Z1735" s="34"/>
      <c r="AA1735" s="34"/>
      <c r="AB1735" s="34"/>
      <c r="AC1735" s="34"/>
      <c r="AD1735" s="34"/>
      <c r="AE1735" s="34"/>
      <c r="AR1735" s="202" t="s">
        <v>865</v>
      </c>
      <c r="AT1735" s="202" t="s">
        <v>167</v>
      </c>
      <c r="AU1735" s="202" t="s">
        <v>84</v>
      </c>
      <c r="AY1735" s="17" t="s">
        <v>164</v>
      </c>
      <c r="BE1735" s="203">
        <f>IF(N1735="základní",J1735,0)</f>
        <v>0</v>
      </c>
      <c r="BF1735" s="203">
        <f>IF(N1735="snížená",J1735,0)</f>
        <v>0</v>
      </c>
      <c r="BG1735" s="203">
        <f>IF(N1735="zákl. přenesená",J1735,0)</f>
        <v>0</v>
      </c>
      <c r="BH1735" s="203">
        <f>IF(N1735="sníž. přenesená",J1735,0)</f>
        <v>0</v>
      </c>
      <c r="BI1735" s="203">
        <f>IF(N1735="nulová",J1735,0)</f>
        <v>0</v>
      </c>
      <c r="BJ1735" s="17" t="s">
        <v>84</v>
      </c>
      <c r="BK1735" s="203">
        <f>ROUND(I1735*H1735,2)</f>
        <v>0</v>
      </c>
      <c r="BL1735" s="17" t="s">
        <v>865</v>
      </c>
      <c r="BM1735" s="202" t="s">
        <v>2456</v>
      </c>
    </row>
    <row r="1736" spans="1:65" s="2" customFormat="1" ht="39">
      <c r="A1736" s="34"/>
      <c r="B1736" s="35"/>
      <c r="C1736" s="36"/>
      <c r="D1736" s="204" t="s">
        <v>174</v>
      </c>
      <c r="E1736" s="36"/>
      <c r="F1736" s="205" t="s">
        <v>2455</v>
      </c>
      <c r="G1736" s="36"/>
      <c r="H1736" s="36"/>
      <c r="I1736" s="206"/>
      <c r="J1736" s="36"/>
      <c r="K1736" s="36"/>
      <c r="L1736" s="39"/>
      <c r="M1736" s="207"/>
      <c r="N1736" s="208"/>
      <c r="O1736" s="71"/>
      <c r="P1736" s="71"/>
      <c r="Q1736" s="71"/>
      <c r="R1736" s="71"/>
      <c r="S1736" s="71"/>
      <c r="T1736" s="72"/>
      <c r="U1736" s="34"/>
      <c r="V1736" s="34"/>
      <c r="W1736" s="34"/>
      <c r="X1736" s="34"/>
      <c r="Y1736" s="34"/>
      <c r="Z1736" s="34"/>
      <c r="AA1736" s="34"/>
      <c r="AB1736" s="34"/>
      <c r="AC1736" s="34"/>
      <c r="AD1736" s="34"/>
      <c r="AE1736" s="34"/>
      <c r="AT1736" s="17" t="s">
        <v>174</v>
      </c>
      <c r="AU1736" s="17" t="s">
        <v>84</v>
      </c>
    </row>
    <row r="1737" spans="1:65" s="13" customFormat="1" ht="11.25">
      <c r="B1737" s="209"/>
      <c r="C1737" s="210"/>
      <c r="D1737" s="204" t="s">
        <v>176</v>
      </c>
      <c r="E1737" s="211" t="s">
        <v>1</v>
      </c>
      <c r="F1737" s="212" t="s">
        <v>2457</v>
      </c>
      <c r="G1737" s="210"/>
      <c r="H1737" s="213">
        <v>1</v>
      </c>
      <c r="I1737" s="214"/>
      <c r="J1737" s="210"/>
      <c r="K1737" s="210"/>
      <c r="L1737" s="215"/>
      <c r="M1737" s="216"/>
      <c r="N1737" s="217"/>
      <c r="O1737" s="217"/>
      <c r="P1737" s="217"/>
      <c r="Q1737" s="217"/>
      <c r="R1737" s="217"/>
      <c r="S1737" s="217"/>
      <c r="T1737" s="218"/>
      <c r="AT1737" s="219" t="s">
        <v>176</v>
      </c>
      <c r="AU1737" s="219" t="s">
        <v>84</v>
      </c>
      <c r="AV1737" s="13" t="s">
        <v>84</v>
      </c>
      <c r="AW1737" s="13" t="s">
        <v>32</v>
      </c>
      <c r="AX1737" s="13" t="s">
        <v>76</v>
      </c>
      <c r="AY1737" s="219" t="s">
        <v>164</v>
      </c>
    </row>
    <row r="1738" spans="1:65" s="13" customFormat="1" ht="11.25">
      <c r="B1738" s="209"/>
      <c r="C1738" s="210"/>
      <c r="D1738" s="204" t="s">
        <v>176</v>
      </c>
      <c r="E1738" s="211" t="s">
        <v>1</v>
      </c>
      <c r="F1738" s="212" t="s">
        <v>2458</v>
      </c>
      <c r="G1738" s="210"/>
      <c r="H1738" s="213">
        <v>2</v>
      </c>
      <c r="I1738" s="214"/>
      <c r="J1738" s="210"/>
      <c r="K1738" s="210"/>
      <c r="L1738" s="215"/>
      <c r="M1738" s="216"/>
      <c r="N1738" s="217"/>
      <c r="O1738" s="217"/>
      <c r="P1738" s="217"/>
      <c r="Q1738" s="217"/>
      <c r="R1738" s="217"/>
      <c r="S1738" s="217"/>
      <c r="T1738" s="218"/>
      <c r="AT1738" s="219" t="s">
        <v>176</v>
      </c>
      <c r="AU1738" s="219" t="s">
        <v>84</v>
      </c>
      <c r="AV1738" s="13" t="s">
        <v>84</v>
      </c>
      <c r="AW1738" s="13" t="s">
        <v>32</v>
      </c>
      <c r="AX1738" s="13" t="s">
        <v>76</v>
      </c>
      <c r="AY1738" s="219" t="s">
        <v>164</v>
      </c>
    </row>
    <row r="1739" spans="1:65" s="14" customFormat="1" ht="11.25">
      <c r="B1739" s="220"/>
      <c r="C1739" s="221"/>
      <c r="D1739" s="204" t="s">
        <v>176</v>
      </c>
      <c r="E1739" s="222" t="s">
        <v>1</v>
      </c>
      <c r="F1739" s="223" t="s">
        <v>185</v>
      </c>
      <c r="G1739" s="221"/>
      <c r="H1739" s="224">
        <v>3</v>
      </c>
      <c r="I1739" s="225"/>
      <c r="J1739" s="221"/>
      <c r="K1739" s="221"/>
      <c r="L1739" s="226"/>
      <c r="M1739" s="227"/>
      <c r="N1739" s="228"/>
      <c r="O1739" s="228"/>
      <c r="P1739" s="228"/>
      <c r="Q1739" s="228"/>
      <c r="R1739" s="228"/>
      <c r="S1739" s="228"/>
      <c r="T1739" s="229"/>
      <c r="AT1739" s="230" t="s">
        <v>176</v>
      </c>
      <c r="AU1739" s="230" t="s">
        <v>84</v>
      </c>
      <c r="AV1739" s="14" t="s">
        <v>172</v>
      </c>
      <c r="AW1739" s="14" t="s">
        <v>32</v>
      </c>
      <c r="AX1739" s="14" t="s">
        <v>82</v>
      </c>
      <c r="AY1739" s="230" t="s">
        <v>164</v>
      </c>
    </row>
    <row r="1740" spans="1:65" s="2" customFormat="1" ht="24.2" customHeight="1">
      <c r="A1740" s="34"/>
      <c r="B1740" s="35"/>
      <c r="C1740" s="191" t="s">
        <v>2459</v>
      </c>
      <c r="D1740" s="191" t="s">
        <v>167</v>
      </c>
      <c r="E1740" s="192" t="s">
        <v>2460</v>
      </c>
      <c r="F1740" s="193" t="s">
        <v>2461</v>
      </c>
      <c r="G1740" s="194" t="s">
        <v>1673</v>
      </c>
      <c r="H1740" s="195">
        <v>6</v>
      </c>
      <c r="I1740" s="196"/>
      <c r="J1740" s="197">
        <f>ROUND(I1740*H1740,2)</f>
        <v>0</v>
      </c>
      <c r="K1740" s="193" t="s">
        <v>1</v>
      </c>
      <c r="L1740" s="39"/>
      <c r="M1740" s="198" t="s">
        <v>1</v>
      </c>
      <c r="N1740" s="199" t="s">
        <v>42</v>
      </c>
      <c r="O1740" s="71"/>
      <c r="P1740" s="200">
        <f>O1740*H1740</f>
        <v>0</v>
      </c>
      <c r="Q1740" s="200">
        <v>2.3000000000000001E-4</v>
      </c>
      <c r="R1740" s="200">
        <f>Q1740*H1740</f>
        <v>1.3800000000000002E-3</v>
      </c>
      <c r="S1740" s="200">
        <v>0</v>
      </c>
      <c r="T1740" s="201">
        <f>S1740*H1740</f>
        <v>0</v>
      </c>
      <c r="U1740" s="34"/>
      <c r="V1740" s="34"/>
      <c r="W1740" s="34"/>
      <c r="X1740" s="34"/>
      <c r="Y1740" s="34"/>
      <c r="Z1740" s="34"/>
      <c r="AA1740" s="34"/>
      <c r="AB1740" s="34"/>
      <c r="AC1740" s="34"/>
      <c r="AD1740" s="34"/>
      <c r="AE1740" s="34"/>
      <c r="AR1740" s="202" t="s">
        <v>865</v>
      </c>
      <c r="AT1740" s="202" t="s">
        <v>167</v>
      </c>
      <c r="AU1740" s="202" t="s">
        <v>84</v>
      </c>
      <c r="AY1740" s="17" t="s">
        <v>164</v>
      </c>
      <c r="BE1740" s="203">
        <f>IF(N1740="základní",J1740,0)</f>
        <v>0</v>
      </c>
      <c r="BF1740" s="203">
        <f>IF(N1740="snížená",J1740,0)</f>
        <v>0</v>
      </c>
      <c r="BG1740" s="203">
        <f>IF(N1740="zákl. přenesená",J1740,0)</f>
        <v>0</v>
      </c>
      <c r="BH1740" s="203">
        <f>IF(N1740="sníž. přenesená",J1740,0)</f>
        <v>0</v>
      </c>
      <c r="BI1740" s="203">
        <f>IF(N1740="nulová",J1740,0)</f>
        <v>0</v>
      </c>
      <c r="BJ1740" s="17" t="s">
        <v>84</v>
      </c>
      <c r="BK1740" s="203">
        <f>ROUND(I1740*H1740,2)</f>
        <v>0</v>
      </c>
      <c r="BL1740" s="17" t="s">
        <v>865</v>
      </c>
      <c r="BM1740" s="202" t="s">
        <v>2462</v>
      </c>
    </row>
    <row r="1741" spans="1:65" s="2" customFormat="1" ht="19.5">
      <c r="A1741" s="34"/>
      <c r="B1741" s="35"/>
      <c r="C1741" s="36"/>
      <c r="D1741" s="204" t="s">
        <v>174</v>
      </c>
      <c r="E1741" s="36"/>
      <c r="F1741" s="205" t="s">
        <v>2461</v>
      </c>
      <c r="G1741" s="36"/>
      <c r="H1741" s="36"/>
      <c r="I1741" s="206"/>
      <c r="J1741" s="36"/>
      <c r="K1741" s="36"/>
      <c r="L1741" s="39"/>
      <c r="M1741" s="207"/>
      <c r="N1741" s="208"/>
      <c r="O1741" s="71"/>
      <c r="P1741" s="71"/>
      <c r="Q1741" s="71"/>
      <c r="R1741" s="71"/>
      <c r="S1741" s="71"/>
      <c r="T1741" s="72"/>
      <c r="U1741" s="34"/>
      <c r="V1741" s="34"/>
      <c r="W1741" s="34"/>
      <c r="X1741" s="34"/>
      <c r="Y1741" s="34"/>
      <c r="Z1741" s="34"/>
      <c r="AA1741" s="34"/>
      <c r="AB1741" s="34"/>
      <c r="AC1741" s="34"/>
      <c r="AD1741" s="34"/>
      <c r="AE1741" s="34"/>
      <c r="AT1741" s="17" t="s">
        <v>174</v>
      </c>
      <c r="AU1741" s="17" t="s">
        <v>84</v>
      </c>
    </row>
    <row r="1742" spans="1:65" s="13" customFormat="1" ht="11.25">
      <c r="B1742" s="209"/>
      <c r="C1742" s="210"/>
      <c r="D1742" s="204" t="s">
        <v>176</v>
      </c>
      <c r="E1742" s="211" t="s">
        <v>1</v>
      </c>
      <c r="F1742" s="212" t="s">
        <v>2463</v>
      </c>
      <c r="G1742" s="210"/>
      <c r="H1742" s="213">
        <v>6</v>
      </c>
      <c r="I1742" s="214"/>
      <c r="J1742" s="210"/>
      <c r="K1742" s="210"/>
      <c r="L1742" s="215"/>
      <c r="M1742" s="216"/>
      <c r="N1742" s="217"/>
      <c r="O1742" s="217"/>
      <c r="P1742" s="217"/>
      <c r="Q1742" s="217"/>
      <c r="R1742" s="217"/>
      <c r="S1742" s="217"/>
      <c r="T1742" s="218"/>
      <c r="AT1742" s="219" t="s">
        <v>176</v>
      </c>
      <c r="AU1742" s="219" t="s">
        <v>84</v>
      </c>
      <c r="AV1742" s="13" t="s">
        <v>84</v>
      </c>
      <c r="AW1742" s="13" t="s">
        <v>32</v>
      </c>
      <c r="AX1742" s="13" t="s">
        <v>82</v>
      </c>
      <c r="AY1742" s="219" t="s">
        <v>164</v>
      </c>
    </row>
    <row r="1743" spans="1:65" s="2" customFormat="1" ht="24.2" customHeight="1">
      <c r="A1743" s="34"/>
      <c r="B1743" s="35"/>
      <c r="C1743" s="191" t="s">
        <v>2464</v>
      </c>
      <c r="D1743" s="191" t="s">
        <v>167</v>
      </c>
      <c r="E1743" s="192" t="s">
        <v>2465</v>
      </c>
      <c r="F1743" s="193" t="s">
        <v>2466</v>
      </c>
      <c r="G1743" s="194" t="s">
        <v>1673</v>
      </c>
      <c r="H1743" s="195">
        <v>1</v>
      </c>
      <c r="I1743" s="196"/>
      <c r="J1743" s="197">
        <f>ROUND(I1743*H1743,2)</f>
        <v>0</v>
      </c>
      <c r="K1743" s="193" t="s">
        <v>1</v>
      </c>
      <c r="L1743" s="39"/>
      <c r="M1743" s="198" t="s">
        <v>1</v>
      </c>
      <c r="N1743" s="199" t="s">
        <v>42</v>
      </c>
      <c r="O1743" s="71"/>
      <c r="P1743" s="200">
        <f>O1743*H1743</f>
        <v>0</v>
      </c>
      <c r="Q1743" s="200">
        <v>2.3000000000000001E-4</v>
      </c>
      <c r="R1743" s="200">
        <f>Q1743*H1743</f>
        <v>2.3000000000000001E-4</v>
      </c>
      <c r="S1743" s="200">
        <v>0</v>
      </c>
      <c r="T1743" s="201">
        <f>S1743*H1743</f>
        <v>0</v>
      </c>
      <c r="U1743" s="34"/>
      <c r="V1743" s="34"/>
      <c r="W1743" s="34"/>
      <c r="X1743" s="34"/>
      <c r="Y1743" s="34"/>
      <c r="Z1743" s="34"/>
      <c r="AA1743" s="34"/>
      <c r="AB1743" s="34"/>
      <c r="AC1743" s="34"/>
      <c r="AD1743" s="34"/>
      <c r="AE1743" s="34"/>
      <c r="AR1743" s="202" t="s">
        <v>865</v>
      </c>
      <c r="AT1743" s="202" t="s">
        <v>167</v>
      </c>
      <c r="AU1743" s="202" t="s">
        <v>84</v>
      </c>
      <c r="AY1743" s="17" t="s">
        <v>164</v>
      </c>
      <c r="BE1743" s="203">
        <f>IF(N1743="základní",J1743,0)</f>
        <v>0</v>
      </c>
      <c r="BF1743" s="203">
        <f>IF(N1743="snížená",J1743,0)</f>
        <v>0</v>
      </c>
      <c r="BG1743" s="203">
        <f>IF(N1743="zákl. přenesená",J1743,0)</f>
        <v>0</v>
      </c>
      <c r="BH1743" s="203">
        <f>IF(N1743="sníž. přenesená",J1743,0)</f>
        <v>0</v>
      </c>
      <c r="BI1743" s="203">
        <f>IF(N1743="nulová",J1743,0)</f>
        <v>0</v>
      </c>
      <c r="BJ1743" s="17" t="s">
        <v>84</v>
      </c>
      <c r="BK1743" s="203">
        <f>ROUND(I1743*H1743,2)</f>
        <v>0</v>
      </c>
      <c r="BL1743" s="17" t="s">
        <v>865</v>
      </c>
      <c r="BM1743" s="202" t="s">
        <v>2467</v>
      </c>
    </row>
    <row r="1744" spans="1:65" s="2" customFormat="1" ht="19.5">
      <c r="A1744" s="34"/>
      <c r="B1744" s="35"/>
      <c r="C1744" s="36"/>
      <c r="D1744" s="204" t="s">
        <v>174</v>
      </c>
      <c r="E1744" s="36"/>
      <c r="F1744" s="205" t="s">
        <v>2466</v>
      </c>
      <c r="G1744" s="36"/>
      <c r="H1744" s="36"/>
      <c r="I1744" s="206"/>
      <c r="J1744" s="36"/>
      <c r="K1744" s="36"/>
      <c r="L1744" s="39"/>
      <c r="M1744" s="207"/>
      <c r="N1744" s="208"/>
      <c r="O1744" s="71"/>
      <c r="P1744" s="71"/>
      <c r="Q1744" s="71"/>
      <c r="R1744" s="71"/>
      <c r="S1744" s="71"/>
      <c r="T1744" s="72"/>
      <c r="U1744" s="34"/>
      <c r="V1744" s="34"/>
      <c r="W1744" s="34"/>
      <c r="X1744" s="34"/>
      <c r="Y1744" s="34"/>
      <c r="Z1744" s="34"/>
      <c r="AA1744" s="34"/>
      <c r="AB1744" s="34"/>
      <c r="AC1744" s="34"/>
      <c r="AD1744" s="34"/>
      <c r="AE1744" s="34"/>
      <c r="AT1744" s="17" t="s">
        <v>174</v>
      </c>
      <c r="AU1744" s="17" t="s">
        <v>84</v>
      </c>
    </row>
    <row r="1745" spans="1:65" s="13" customFormat="1" ht="11.25">
      <c r="B1745" s="209"/>
      <c r="C1745" s="210"/>
      <c r="D1745" s="204" t="s">
        <v>176</v>
      </c>
      <c r="E1745" s="211" t="s">
        <v>1</v>
      </c>
      <c r="F1745" s="212" t="s">
        <v>2468</v>
      </c>
      <c r="G1745" s="210"/>
      <c r="H1745" s="213">
        <v>1</v>
      </c>
      <c r="I1745" s="214"/>
      <c r="J1745" s="210"/>
      <c r="K1745" s="210"/>
      <c r="L1745" s="215"/>
      <c r="M1745" s="216"/>
      <c r="N1745" s="217"/>
      <c r="O1745" s="217"/>
      <c r="P1745" s="217"/>
      <c r="Q1745" s="217"/>
      <c r="R1745" s="217"/>
      <c r="S1745" s="217"/>
      <c r="T1745" s="218"/>
      <c r="AT1745" s="219" t="s">
        <v>176</v>
      </c>
      <c r="AU1745" s="219" t="s">
        <v>84</v>
      </c>
      <c r="AV1745" s="13" t="s">
        <v>84</v>
      </c>
      <c r="AW1745" s="13" t="s">
        <v>32</v>
      </c>
      <c r="AX1745" s="13" t="s">
        <v>82</v>
      </c>
      <c r="AY1745" s="219" t="s">
        <v>164</v>
      </c>
    </row>
    <row r="1746" spans="1:65" s="2" customFormat="1" ht="24.2" customHeight="1">
      <c r="A1746" s="34"/>
      <c r="B1746" s="35"/>
      <c r="C1746" s="191" t="s">
        <v>2469</v>
      </c>
      <c r="D1746" s="191" t="s">
        <v>167</v>
      </c>
      <c r="E1746" s="192" t="s">
        <v>2470</v>
      </c>
      <c r="F1746" s="193" t="s">
        <v>2471</v>
      </c>
      <c r="G1746" s="194" t="s">
        <v>1673</v>
      </c>
      <c r="H1746" s="195">
        <v>1</v>
      </c>
      <c r="I1746" s="196"/>
      <c r="J1746" s="197">
        <f>ROUND(I1746*H1746,2)</f>
        <v>0</v>
      </c>
      <c r="K1746" s="193" t="s">
        <v>1</v>
      </c>
      <c r="L1746" s="39"/>
      <c r="M1746" s="198" t="s">
        <v>1</v>
      </c>
      <c r="N1746" s="199" t="s">
        <v>42</v>
      </c>
      <c r="O1746" s="71"/>
      <c r="P1746" s="200">
        <f>O1746*H1746</f>
        <v>0</v>
      </c>
      <c r="Q1746" s="200">
        <v>2.3000000000000001E-4</v>
      </c>
      <c r="R1746" s="200">
        <f>Q1746*H1746</f>
        <v>2.3000000000000001E-4</v>
      </c>
      <c r="S1746" s="200">
        <v>0</v>
      </c>
      <c r="T1746" s="201">
        <f>S1746*H1746</f>
        <v>0</v>
      </c>
      <c r="U1746" s="34"/>
      <c r="V1746" s="34"/>
      <c r="W1746" s="34"/>
      <c r="X1746" s="34"/>
      <c r="Y1746" s="34"/>
      <c r="Z1746" s="34"/>
      <c r="AA1746" s="34"/>
      <c r="AB1746" s="34"/>
      <c r="AC1746" s="34"/>
      <c r="AD1746" s="34"/>
      <c r="AE1746" s="34"/>
      <c r="AR1746" s="202" t="s">
        <v>865</v>
      </c>
      <c r="AT1746" s="202" t="s">
        <v>167</v>
      </c>
      <c r="AU1746" s="202" t="s">
        <v>84</v>
      </c>
      <c r="AY1746" s="17" t="s">
        <v>164</v>
      </c>
      <c r="BE1746" s="203">
        <f>IF(N1746="základní",J1746,0)</f>
        <v>0</v>
      </c>
      <c r="BF1746" s="203">
        <f>IF(N1746="snížená",J1746,0)</f>
        <v>0</v>
      </c>
      <c r="BG1746" s="203">
        <f>IF(N1746="zákl. přenesená",J1746,0)</f>
        <v>0</v>
      </c>
      <c r="BH1746" s="203">
        <f>IF(N1746="sníž. přenesená",J1746,0)</f>
        <v>0</v>
      </c>
      <c r="BI1746" s="203">
        <f>IF(N1746="nulová",J1746,0)</f>
        <v>0</v>
      </c>
      <c r="BJ1746" s="17" t="s">
        <v>84</v>
      </c>
      <c r="BK1746" s="203">
        <f>ROUND(I1746*H1746,2)</f>
        <v>0</v>
      </c>
      <c r="BL1746" s="17" t="s">
        <v>865</v>
      </c>
      <c r="BM1746" s="202" t="s">
        <v>2472</v>
      </c>
    </row>
    <row r="1747" spans="1:65" s="2" customFormat="1" ht="19.5">
      <c r="A1747" s="34"/>
      <c r="B1747" s="35"/>
      <c r="C1747" s="36"/>
      <c r="D1747" s="204" t="s">
        <v>174</v>
      </c>
      <c r="E1747" s="36"/>
      <c r="F1747" s="205" t="s">
        <v>2471</v>
      </c>
      <c r="G1747" s="36"/>
      <c r="H1747" s="36"/>
      <c r="I1747" s="206"/>
      <c r="J1747" s="36"/>
      <c r="K1747" s="36"/>
      <c r="L1747" s="39"/>
      <c r="M1747" s="207"/>
      <c r="N1747" s="208"/>
      <c r="O1747" s="71"/>
      <c r="P1747" s="71"/>
      <c r="Q1747" s="71"/>
      <c r="R1747" s="71"/>
      <c r="S1747" s="71"/>
      <c r="T1747" s="72"/>
      <c r="U1747" s="34"/>
      <c r="V1747" s="34"/>
      <c r="W1747" s="34"/>
      <c r="X1747" s="34"/>
      <c r="Y1747" s="34"/>
      <c r="Z1747" s="34"/>
      <c r="AA1747" s="34"/>
      <c r="AB1747" s="34"/>
      <c r="AC1747" s="34"/>
      <c r="AD1747" s="34"/>
      <c r="AE1747" s="34"/>
      <c r="AT1747" s="17" t="s">
        <v>174</v>
      </c>
      <c r="AU1747" s="17" t="s">
        <v>84</v>
      </c>
    </row>
    <row r="1748" spans="1:65" s="13" customFormat="1" ht="11.25">
      <c r="B1748" s="209"/>
      <c r="C1748" s="210"/>
      <c r="D1748" s="204" t="s">
        <v>176</v>
      </c>
      <c r="E1748" s="211" t="s">
        <v>1</v>
      </c>
      <c r="F1748" s="212" t="s">
        <v>2468</v>
      </c>
      <c r="G1748" s="210"/>
      <c r="H1748" s="213">
        <v>1</v>
      </c>
      <c r="I1748" s="214"/>
      <c r="J1748" s="210"/>
      <c r="K1748" s="210"/>
      <c r="L1748" s="215"/>
      <c r="M1748" s="216"/>
      <c r="N1748" s="217"/>
      <c r="O1748" s="217"/>
      <c r="P1748" s="217"/>
      <c r="Q1748" s="217"/>
      <c r="R1748" s="217"/>
      <c r="S1748" s="217"/>
      <c r="T1748" s="218"/>
      <c r="AT1748" s="219" t="s">
        <v>176</v>
      </c>
      <c r="AU1748" s="219" t="s">
        <v>84</v>
      </c>
      <c r="AV1748" s="13" t="s">
        <v>84</v>
      </c>
      <c r="AW1748" s="13" t="s">
        <v>32</v>
      </c>
      <c r="AX1748" s="13" t="s">
        <v>82</v>
      </c>
      <c r="AY1748" s="219" t="s">
        <v>164</v>
      </c>
    </row>
    <row r="1749" spans="1:65" s="2" customFormat="1" ht="24.2" customHeight="1">
      <c r="A1749" s="34"/>
      <c r="B1749" s="35"/>
      <c r="C1749" s="191" t="s">
        <v>2473</v>
      </c>
      <c r="D1749" s="191" t="s">
        <v>167</v>
      </c>
      <c r="E1749" s="192" t="s">
        <v>2474</v>
      </c>
      <c r="F1749" s="193" t="s">
        <v>2475</v>
      </c>
      <c r="G1749" s="194" t="s">
        <v>1673</v>
      </c>
      <c r="H1749" s="195">
        <v>1</v>
      </c>
      <c r="I1749" s="196"/>
      <c r="J1749" s="197">
        <f>ROUND(I1749*H1749,2)</f>
        <v>0</v>
      </c>
      <c r="K1749" s="193" t="s">
        <v>1</v>
      </c>
      <c r="L1749" s="39"/>
      <c r="M1749" s="198" t="s">
        <v>1</v>
      </c>
      <c r="N1749" s="199" t="s">
        <v>42</v>
      </c>
      <c r="O1749" s="71"/>
      <c r="P1749" s="200">
        <f>O1749*H1749</f>
        <v>0</v>
      </c>
      <c r="Q1749" s="200">
        <v>2.3000000000000001E-4</v>
      </c>
      <c r="R1749" s="200">
        <f>Q1749*H1749</f>
        <v>2.3000000000000001E-4</v>
      </c>
      <c r="S1749" s="200">
        <v>0</v>
      </c>
      <c r="T1749" s="201">
        <f>S1749*H1749</f>
        <v>0</v>
      </c>
      <c r="U1749" s="34"/>
      <c r="V1749" s="34"/>
      <c r="W1749" s="34"/>
      <c r="X1749" s="34"/>
      <c r="Y1749" s="34"/>
      <c r="Z1749" s="34"/>
      <c r="AA1749" s="34"/>
      <c r="AB1749" s="34"/>
      <c r="AC1749" s="34"/>
      <c r="AD1749" s="34"/>
      <c r="AE1749" s="34"/>
      <c r="AR1749" s="202" t="s">
        <v>865</v>
      </c>
      <c r="AT1749" s="202" t="s">
        <v>167</v>
      </c>
      <c r="AU1749" s="202" t="s">
        <v>84</v>
      </c>
      <c r="AY1749" s="17" t="s">
        <v>164</v>
      </c>
      <c r="BE1749" s="203">
        <f>IF(N1749="základní",J1749,0)</f>
        <v>0</v>
      </c>
      <c r="BF1749" s="203">
        <f>IF(N1749="snížená",J1749,0)</f>
        <v>0</v>
      </c>
      <c r="BG1749" s="203">
        <f>IF(N1749="zákl. přenesená",J1749,0)</f>
        <v>0</v>
      </c>
      <c r="BH1749" s="203">
        <f>IF(N1749="sníž. přenesená",J1749,0)</f>
        <v>0</v>
      </c>
      <c r="BI1749" s="203">
        <f>IF(N1749="nulová",J1749,0)</f>
        <v>0</v>
      </c>
      <c r="BJ1749" s="17" t="s">
        <v>84</v>
      </c>
      <c r="BK1749" s="203">
        <f>ROUND(I1749*H1749,2)</f>
        <v>0</v>
      </c>
      <c r="BL1749" s="17" t="s">
        <v>865</v>
      </c>
      <c r="BM1749" s="202" t="s">
        <v>2476</v>
      </c>
    </row>
    <row r="1750" spans="1:65" s="2" customFormat="1" ht="19.5">
      <c r="A1750" s="34"/>
      <c r="B1750" s="35"/>
      <c r="C1750" s="36"/>
      <c r="D1750" s="204" t="s">
        <v>174</v>
      </c>
      <c r="E1750" s="36"/>
      <c r="F1750" s="205" t="s">
        <v>2475</v>
      </c>
      <c r="G1750" s="36"/>
      <c r="H1750" s="36"/>
      <c r="I1750" s="206"/>
      <c r="J1750" s="36"/>
      <c r="K1750" s="36"/>
      <c r="L1750" s="39"/>
      <c r="M1750" s="207"/>
      <c r="N1750" s="208"/>
      <c r="O1750" s="71"/>
      <c r="P1750" s="71"/>
      <c r="Q1750" s="71"/>
      <c r="R1750" s="71"/>
      <c r="S1750" s="71"/>
      <c r="T1750" s="72"/>
      <c r="U1750" s="34"/>
      <c r="V1750" s="34"/>
      <c r="W1750" s="34"/>
      <c r="X1750" s="34"/>
      <c r="Y1750" s="34"/>
      <c r="Z1750" s="34"/>
      <c r="AA1750" s="34"/>
      <c r="AB1750" s="34"/>
      <c r="AC1750" s="34"/>
      <c r="AD1750" s="34"/>
      <c r="AE1750" s="34"/>
      <c r="AT1750" s="17" t="s">
        <v>174</v>
      </c>
      <c r="AU1750" s="17" t="s">
        <v>84</v>
      </c>
    </row>
    <row r="1751" spans="1:65" s="13" customFormat="1" ht="11.25">
      <c r="B1751" s="209"/>
      <c r="C1751" s="210"/>
      <c r="D1751" s="204" t="s">
        <v>176</v>
      </c>
      <c r="E1751" s="211" t="s">
        <v>1</v>
      </c>
      <c r="F1751" s="212" t="s">
        <v>2468</v>
      </c>
      <c r="G1751" s="210"/>
      <c r="H1751" s="213">
        <v>1</v>
      </c>
      <c r="I1751" s="214"/>
      <c r="J1751" s="210"/>
      <c r="K1751" s="210"/>
      <c r="L1751" s="215"/>
      <c r="M1751" s="216"/>
      <c r="N1751" s="217"/>
      <c r="O1751" s="217"/>
      <c r="P1751" s="217"/>
      <c r="Q1751" s="217"/>
      <c r="R1751" s="217"/>
      <c r="S1751" s="217"/>
      <c r="T1751" s="218"/>
      <c r="AT1751" s="219" t="s">
        <v>176</v>
      </c>
      <c r="AU1751" s="219" t="s">
        <v>84</v>
      </c>
      <c r="AV1751" s="13" t="s">
        <v>84</v>
      </c>
      <c r="AW1751" s="13" t="s">
        <v>32</v>
      </c>
      <c r="AX1751" s="13" t="s">
        <v>82</v>
      </c>
      <c r="AY1751" s="219" t="s">
        <v>164</v>
      </c>
    </row>
    <row r="1752" spans="1:65" s="2" customFormat="1" ht="24.2" customHeight="1">
      <c r="A1752" s="34"/>
      <c r="B1752" s="35"/>
      <c r="C1752" s="191" t="s">
        <v>2477</v>
      </c>
      <c r="D1752" s="191" t="s">
        <v>167</v>
      </c>
      <c r="E1752" s="192" t="s">
        <v>2478</v>
      </c>
      <c r="F1752" s="193" t="s">
        <v>2479</v>
      </c>
      <c r="G1752" s="194" t="s">
        <v>1673</v>
      </c>
      <c r="H1752" s="195">
        <v>1</v>
      </c>
      <c r="I1752" s="196"/>
      <c r="J1752" s="197">
        <f>ROUND(I1752*H1752,2)</f>
        <v>0</v>
      </c>
      <c r="K1752" s="193" t="s">
        <v>1</v>
      </c>
      <c r="L1752" s="39"/>
      <c r="M1752" s="198" t="s">
        <v>1</v>
      </c>
      <c r="N1752" s="199" t="s">
        <v>42</v>
      </c>
      <c r="O1752" s="71"/>
      <c r="P1752" s="200">
        <f>O1752*H1752</f>
        <v>0</v>
      </c>
      <c r="Q1752" s="200">
        <v>2.3000000000000001E-4</v>
      </c>
      <c r="R1752" s="200">
        <f>Q1752*H1752</f>
        <v>2.3000000000000001E-4</v>
      </c>
      <c r="S1752" s="200">
        <v>0</v>
      </c>
      <c r="T1752" s="201">
        <f>S1752*H1752</f>
        <v>0</v>
      </c>
      <c r="U1752" s="34"/>
      <c r="V1752" s="34"/>
      <c r="W1752" s="34"/>
      <c r="X1752" s="34"/>
      <c r="Y1752" s="34"/>
      <c r="Z1752" s="34"/>
      <c r="AA1752" s="34"/>
      <c r="AB1752" s="34"/>
      <c r="AC1752" s="34"/>
      <c r="AD1752" s="34"/>
      <c r="AE1752" s="34"/>
      <c r="AR1752" s="202" t="s">
        <v>865</v>
      </c>
      <c r="AT1752" s="202" t="s">
        <v>167</v>
      </c>
      <c r="AU1752" s="202" t="s">
        <v>84</v>
      </c>
      <c r="AY1752" s="17" t="s">
        <v>164</v>
      </c>
      <c r="BE1752" s="203">
        <f>IF(N1752="základní",J1752,0)</f>
        <v>0</v>
      </c>
      <c r="BF1752" s="203">
        <f>IF(N1752="snížená",J1752,0)</f>
        <v>0</v>
      </c>
      <c r="BG1752" s="203">
        <f>IF(N1752="zákl. přenesená",J1752,0)</f>
        <v>0</v>
      </c>
      <c r="BH1752" s="203">
        <f>IF(N1752="sníž. přenesená",J1752,0)</f>
        <v>0</v>
      </c>
      <c r="BI1752" s="203">
        <f>IF(N1752="nulová",J1752,0)</f>
        <v>0</v>
      </c>
      <c r="BJ1752" s="17" t="s">
        <v>84</v>
      </c>
      <c r="BK1752" s="203">
        <f>ROUND(I1752*H1752,2)</f>
        <v>0</v>
      </c>
      <c r="BL1752" s="17" t="s">
        <v>865</v>
      </c>
      <c r="BM1752" s="202" t="s">
        <v>2480</v>
      </c>
    </row>
    <row r="1753" spans="1:65" s="2" customFormat="1" ht="19.5">
      <c r="A1753" s="34"/>
      <c r="B1753" s="35"/>
      <c r="C1753" s="36"/>
      <c r="D1753" s="204" t="s">
        <v>174</v>
      </c>
      <c r="E1753" s="36"/>
      <c r="F1753" s="205" t="s">
        <v>2479</v>
      </c>
      <c r="G1753" s="36"/>
      <c r="H1753" s="36"/>
      <c r="I1753" s="206"/>
      <c r="J1753" s="36"/>
      <c r="K1753" s="36"/>
      <c r="L1753" s="39"/>
      <c r="M1753" s="207"/>
      <c r="N1753" s="208"/>
      <c r="O1753" s="71"/>
      <c r="P1753" s="71"/>
      <c r="Q1753" s="71"/>
      <c r="R1753" s="71"/>
      <c r="S1753" s="71"/>
      <c r="T1753" s="72"/>
      <c r="U1753" s="34"/>
      <c r="V1753" s="34"/>
      <c r="W1753" s="34"/>
      <c r="X1753" s="34"/>
      <c r="Y1753" s="34"/>
      <c r="Z1753" s="34"/>
      <c r="AA1753" s="34"/>
      <c r="AB1753" s="34"/>
      <c r="AC1753" s="34"/>
      <c r="AD1753" s="34"/>
      <c r="AE1753" s="34"/>
      <c r="AT1753" s="17" t="s">
        <v>174</v>
      </c>
      <c r="AU1753" s="17" t="s">
        <v>84</v>
      </c>
    </row>
    <row r="1754" spans="1:65" s="13" customFormat="1" ht="11.25">
      <c r="B1754" s="209"/>
      <c r="C1754" s="210"/>
      <c r="D1754" s="204" t="s">
        <v>176</v>
      </c>
      <c r="E1754" s="211" t="s">
        <v>1</v>
      </c>
      <c r="F1754" s="212" t="s">
        <v>2468</v>
      </c>
      <c r="G1754" s="210"/>
      <c r="H1754" s="213">
        <v>1</v>
      </c>
      <c r="I1754" s="214"/>
      <c r="J1754" s="210"/>
      <c r="K1754" s="210"/>
      <c r="L1754" s="215"/>
      <c r="M1754" s="216"/>
      <c r="N1754" s="217"/>
      <c r="O1754" s="217"/>
      <c r="P1754" s="217"/>
      <c r="Q1754" s="217"/>
      <c r="R1754" s="217"/>
      <c r="S1754" s="217"/>
      <c r="T1754" s="218"/>
      <c r="AT1754" s="219" t="s">
        <v>176</v>
      </c>
      <c r="AU1754" s="219" t="s">
        <v>84</v>
      </c>
      <c r="AV1754" s="13" t="s">
        <v>84</v>
      </c>
      <c r="AW1754" s="13" t="s">
        <v>32</v>
      </c>
      <c r="AX1754" s="13" t="s">
        <v>82</v>
      </c>
      <c r="AY1754" s="219" t="s">
        <v>164</v>
      </c>
    </row>
    <row r="1755" spans="1:65" s="2" customFormat="1" ht="24.2" customHeight="1">
      <c r="A1755" s="34"/>
      <c r="B1755" s="35"/>
      <c r="C1755" s="191" t="s">
        <v>2481</v>
      </c>
      <c r="D1755" s="191" t="s">
        <v>167</v>
      </c>
      <c r="E1755" s="192" t="s">
        <v>2482</v>
      </c>
      <c r="F1755" s="193" t="s">
        <v>2483</v>
      </c>
      <c r="G1755" s="194" t="s">
        <v>1673</v>
      </c>
      <c r="H1755" s="195">
        <v>1</v>
      </c>
      <c r="I1755" s="196"/>
      <c r="J1755" s="197">
        <f>ROUND(I1755*H1755,2)</f>
        <v>0</v>
      </c>
      <c r="K1755" s="193" t="s">
        <v>1</v>
      </c>
      <c r="L1755" s="39"/>
      <c r="M1755" s="198" t="s">
        <v>1</v>
      </c>
      <c r="N1755" s="199" t="s">
        <v>42</v>
      </c>
      <c r="O1755" s="71"/>
      <c r="P1755" s="200">
        <f>O1755*H1755</f>
        <v>0</v>
      </c>
      <c r="Q1755" s="200">
        <v>2.3000000000000001E-4</v>
      </c>
      <c r="R1755" s="200">
        <f>Q1755*H1755</f>
        <v>2.3000000000000001E-4</v>
      </c>
      <c r="S1755" s="200">
        <v>0</v>
      </c>
      <c r="T1755" s="201">
        <f>S1755*H1755</f>
        <v>0</v>
      </c>
      <c r="U1755" s="34"/>
      <c r="V1755" s="34"/>
      <c r="W1755" s="34"/>
      <c r="X1755" s="34"/>
      <c r="Y1755" s="34"/>
      <c r="Z1755" s="34"/>
      <c r="AA1755" s="34"/>
      <c r="AB1755" s="34"/>
      <c r="AC1755" s="34"/>
      <c r="AD1755" s="34"/>
      <c r="AE1755" s="34"/>
      <c r="AR1755" s="202" t="s">
        <v>865</v>
      </c>
      <c r="AT1755" s="202" t="s">
        <v>167</v>
      </c>
      <c r="AU1755" s="202" t="s">
        <v>84</v>
      </c>
      <c r="AY1755" s="17" t="s">
        <v>164</v>
      </c>
      <c r="BE1755" s="203">
        <f>IF(N1755="základní",J1755,0)</f>
        <v>0</v>
      </c>
      <c r="BF1755" s="203">
        <f>IF(N1755="snížená",J1755,0)</f>
        <v>0</v>
      </c>
      <c r="BG1755" s="203">
        <f>IF(N1755="zákl. přenesená",J1755,0)</f>
        <v>0</v>
      </c>
      <c r="BH1755" s="203">
        <f>IF(N1755="sníž. přenesená",J1755,0)</f>
        <v>0</v>
      </c>
      <c r="BI1755" s="203">
        <f>IF(N1755="nulová",J1755,0)</f>
        <v>0</v>
      </c>
      <c r="BJ1755" s="17" t="s">
        <v>84</v>
      </c>
      <c r="BK1755" s="203">
        <f>ROUND(I1755*H1755,2)</f>
        <v>0</v>
      </c>
      <c r="BL1755" s="17" t="s">
        <v>865</v>
      </c>
      <c r="BM1755" s="202" t="s">
        <v>2484</v>
      </c>
    </row>
    <row r="1756" spans="1:65" s="2" customFormat="1" ht="19.5">
      <c r="A1756" s="34"/>
      <c r="B1756" s="35"/>
      <c r="C1756" s="36"/>
      <c r="D1756" s="204" t="s">
        <v>174</v>
      </c>
      <c r="E1756" s="36"/>
      <c r="F1756" s="205" t="s">
        <v>2483</v>
      </c>
      <c r="G1756" s="36"/>
      <c r="H1756" s="36"/>
      <c r="I1756" s="206"/>
      <c r="J1756" s="36"/>
      <c r="K1756" s="36"/>
      <c r="L1756" s="39"/>
      <c r="M1756" s="207"/>
      <c r="N1756" s="208"/>
      <c r="O1756" s="71"/>
      <c r="P1756" s="71"/>
      <c r="Q1756" s="71"/>
      <c r="R1756" s="71"/>
      <c r="S1756" s="71"/>
      <c r="T1756" s="72"/>
      <c r="U1756" s="34"/>
      <c r="V1756" s="34"/>
      <c r="W1756" s="34"/>
      <c r="X1756" s="34"/>
      <c r="Y1756" s="34"/>
      <c r="Z1756" s="34"/>
      <c r="AA1756" s="34"/>
      <c r="AB1756" s="34"/>
      <c r="AC1756" s="34"/>
      <c r="AD1756" s="34"/>
      <c r="AE1756" s="34"/>
      <c r="AT1756" s="17" t="s">
        <v>174</v>
      </c>
      <c r="AU1756" s="17" t="s">
        <v>84</v>
      </c>
    </row>
    <row r="1757" spans="1:65" s="13" customFormat="1" ht="11.25">
      <c r="B1757" s="209"/>
      <c r="C1757" s="210"/>
      <c r="D1757" s="204" t="s">
        <v>176</v>
      </c>
      <c r="E1757" s="211" t="s">
        <v>1</v>
      </c>
      <c r="F1757" s="212" t="s">
        <v>2468</v>
      </c>
      <c r="G1757" s="210"/>
      <c r="H1757" s="213">
        <v>1</v>
      </c>
      <c r="I1757" s="214"/>
      <c r="J1757" s="210"/>
      <c r="K1757" s="210"/>
      <c r="L1757" s="215"/>
      <c r="M1757" s="216"/>
      <c r="N1757" s="217"/>
      <c r="O1757" s="217"/>
      <c r="P1757" s="217"/>
      <c r="Q1757" s="217"/>
      <c r="R1757" s="217"/>
      <c r="S1757" s="217"/>
      <c r="T1757" s="218"/>
      <c r="AT1757" s="219" t="s">
        <v>176</v>
      </c>
      <c r="AU1757" s="219" t="s">
        <v>84</v>
      </c>
      <c r="AV1757" s="13" t="s">
        <v>84</v>
      </c>
      <c r="AW1757" s="13" t="s">
        <v>32</v>
      </c>
      <c r="AX1757" s="13" t="s">
        <v>82</v>
      </c>
      <c r="AY1757" s="219" t="s">
        <v>164</v>
      </c>
    </row>
    <row r="1758" spans="1:65" s="2" customFormat="1" ht="24.2" customHeight="1">
      <c r="A1758" s="34"/>
      <c r="B1758" s="35"/>
      <c r="C1758" s="191" t="s">
        <v>2485</v>
      </c>
      <c r="D1758" s="191" t="s">
        <v>167</v>
      </c>
      <c r="E1758" s="192" t="s">
        <v>2486</v>
      </c>
      <c r="F1758" s="193" t="s">
        <v>2487</v>
      </c>
      <c r="G1758" s="194" t="s">
        <v>1673</v>
      </c>
      <c r="H1758" s="195">
        <v>1</v>
      </c>
      <c r="I1758" s="196"/>
      <c r="J1758" s="197">
        <f>ROUND(I1758*H1758,2)</f>
        <v>0</v>
      </c>
      <c r="K1758" s="193" t="s">
        <v>1</v>
      </c>
      <c r="L1758" s="39"/>
      <c r="M1758" s="198" t="s">
        <v>1</v>
      </c>
      <c r="N1758" s="199" t="s">
        <v>42</v>
      </c>
      <c r="O1758" s="71"/>
      <c r="P1758" s="200">
        <f>O1758*H1758</f>
        <v>0</v>
      </c>
      <c r="Q1758" s="200">
        <v>2.3000000000000001E-4</v>
      </c>
      <c r="R1758" s="200">
        <f>Q1758*H1758</f>
        <v>2.3000000000000001E-4</v>
      </c>
      <c r="S1758" s="200">
        <v>0</v>
      </c>
      <c r="T1758" s="201">
        <f>S1758*H1758</f>
        <v>0</v>
      </c>
      <c r="U1758" s="34"/>
      <c r="V1758" s="34"/>
      <c r="W1758" s="34"/>
      <c r="X1758" s="34"/>
      <c r="Y1758" s="34"/>
      <c r="Z1758" s="34"/>
      <c r="AA1758" s="34"/>
      <c r="AB1758" s="34"/>
      <c r="AC1758" s="34"/>
      <c r="AD1758" s="34"/>
      <c r="AE1758" s="34"/>
      <c r="AR1758" s="202" t="s">
        <v>865</v>
      </c>
      <c r="AT1758" s="202" t="s">
        <v>167</v>
      </c>
      <c r="AU1758" s="202" t="s">
        <v>84</v>
      </c>
      <c r="AY1758" s="17" t="s">
        <v>164</v>
      </c>
      <c r="BE1758" s="203">
        <f>IF(N1758="základní",J1758,0)</f>
        <v>0</v>
      </c>
      <c r="BF1758" s="203">
        <f>IF(N1758="snížená",J1758,0)</f>
        <v>0</v>
      </c>
      <c r="BG1758" s="203">
        <f>IF(N1758="zákl. přenesená",J1758,0)</f>
        <v>0</v>
      </c>
      <c r="BH1758" s="203">
        <f>IF(N1758="sníž. přenesená",J1758,0)</f>
        <v>0</v>
      </c>
      <c r="BI1758" s="203">
        <f>IF(N1758="nulová",J1758,0)</f>
        <v>0</v>
      </c>
      <c r="BJ1758" s="17" t="s">
        <v>84</v>
      </c>
      <c r="BK1758" s="203">
        <f>ROUND(I1758*H1758,2)</f>
        <v>0</v>
      </c>
      <c r="BL1758" s="17" t="s">
        <v>865</v>
      </c>
      <c r="BM1758" s="202" t="s">
        <v>2488</v>
      </c>
    </row>
    <row r="1759" spans="1:65" s="2" customFormat="1" ht="19.5">
      <c r="A1759" s="34"/>
      <c r="B1759" s="35"/>
      <c r="C1759" s="36"/>
      <c r="D1759" s="204" t="s">
        <v>174</v>
      </c>
      <c r="E1759" s="36"/>
      <c r="F1759" s="205" t="s">
        <v>2487</v>
      </c>
      <c r="G1759" s="36"/>
      <c r="H1759" s="36"/>
      <c r="I1759" s="206"/>
      <c r="J1759" s="36"/>
      <c r="K1759" s="36"/>
      <c r="L1759" s="39"/>
      <c r="M1759" s="207"/>
      <c r="N1759" s="208"/>
      <c r="O1759" s="71"/>
      <c r="P1759" s="71"/>
      <c r="Q1759" s="71"/>
      <c r="R1759" s="71"/>
      <c r="S1759" s="71"/>
      <c r="T1759" s="72"/>
      <c r="U1759" s="34"/>
      <c r="V1759" s="34"/>
      <c r="W1759" s="34"/>
      <c r="X1759" s="34"/>
      <c r="Y1759" s="34"/>
      <c r="Z1759" s="34"/>
      <c r="AA1759" s="34"/>
      <c r="AB1759" s="34"/>
      <c r="AC1759" s="34"/>
      <c r="AD1759" s="34"/>
      <c r="AE1759" s="34"/>
      <c r="AT1759" s="17" t="s">
        <v>174</v>
      </c>
      <c r="AU1759" s="17" t="s">
        <v>84</v>
      </c>
    </row>
    <row r="1760" spans="1:65" s="13" customFormat="1" ht="11.25">
      <c r="B1760" s="209"/>
      <c r="C1760" s="210"/>
      <c r="D1760" s="204" t="s">
        <v>176</v>
      </c>
      <c r="E1760" s="211" t="s">
        <v>1</v>
      </c>
      <c r="F1760" s="212" t="s">
        <v>2468</v>
      </c>
      <c r="G1760" s="210"/>
      <c r="H1760" s="213">
        <v>1</v>
      </c>
      <c r="I1760" s="214"/>
      <c r="J1760" s="210"/>
      <c r="K1760" s="210"/>
      <c r="L1760" s="215"/>
      <c r="M1760" s="216"/>
      <c r="N1760" s="217"/>
      <c r="O1760" s="217"/>
      <c r="P1760" s="217"/>
      <c r="Q1760" s="217"/>
      <c r="R1760" s="217"/>
      <c r="S1760" s="217"/>
      <c r="T1760" s="218"/>
      <c r="AT1760" s="219" t="s">
        <v>176</v>
      </c>
      <c r="AU1760" s="219" t="s">
        <v>84</v>
      </c>
      <c r="AV1760" s="13" t="s">
        <v>84</v>
      </c>
      <c r="AW1760" s="13" t="s">
        <v>32</v>
      </c>
      <c r="AX1760" s="13" t="s">
        <v>82</v>
      </c>
      <c r="AY1760" s="219" t="s">
        <v>164</v>
      </c>
    </row>
    <row r="1761" spans="1:65" s="2" customFormat="1" ht="24.2" customHeight="1">
      <c r="A1761" s="34"/>
      <c r="B1761" s="35"/>
      <c r="C1761" s="191" t="s">
        <v>2489</v>
      </c>
      <c r="D1761" s="191" t="s">
        <v>167</v>
      </c>
      <c r="E1761" s="192" t="s">
        <v>2490</v>
      </c>
      <c r="F1761" s="193" t="s">
        <v>2491</v>
      </c>
      <c r="G1761" s="194" t="s">
        <v>1673</v>
      </c>
      <c r="H1761" s="195">
        <v>1</v>
      </c>
      <c r="I1761" s="196"/>
      <c r="J1761" s="197">
        <f>ROUND(I1761*H1761,2)</f>
        <v>0</v>
      </c>
      <c r="K1761" s="193" t="s">
        <v>1</v>
      </c>
      <c r="L1761" s="39"/>
      <c r="M1761" s="198" t="s">
        <v>1</v>
      </c>
      <c r="N1761" s="199" t="s">
        <v>42</v>
      </c>
      <c r="O1761" s="71"/>
      <c r="P1761" s="200">
        <f>O1761*H1761</f>
        <v>0</v>
      </c>
      <c r="Q1761" s="200">
        <v>2.3000000000000001E-4</v>
      </c>
      <c r="R1761" s="200">
        <f>Q1761*H1761</f>
        <v>2.3000000000000001E-4</v>
      </c>
      <c r="S1761" s="200">
        <v>0</v>
      </c>
      <c r="T1761" s="201">
        <f>S1761*H1761</f>
        <v>0</v>
      </c>
      <c r="U1761" s="34"/>
      <c r="V1761" s="34"/>
      <c r="W1761" s="34"/>
      <c r="X1761" s="34"/>
      <c r="Y1761" s="34"/>
      <c r="Z1761" s="34"/>
      <c r="AA1761" s="34"/>
      <c r="AB1761" s="34"/>
      <c r="AC1761" s="34"/>
      <c r="AD1761" s="34"/>
      <c r="AE1761" s="34"/>
      <c r="AR1761" s="202" t="s">
        <v>865</v>
      </c>
      <c r="AT1761" s="202" t="s">
        <v>167</v>
      </c>
      <c r="AU1761" s="202" t="s">
        <v>84</v>
      </c>
      <c r="AY1761" s="17" t="s">
        <v>164</v>
      </c>
      <c r="BE1761" s="203">
        <f>IF(N1761="základní",J1761,0)</f>
        <v>0</v>
      </c>
      <c r="BF1761" s="203">
        <f>IF(N1761="snížená",J1761,0)</f>
        <v>0</v>
      </c>
      <c r="BG1761" s="203">
        <f>IF(N1761="zákl. přenesená",J1761,0)</f>
        <v>0</v>
      </c>
      <c r="BH1761" s="203">
        <f>IF(N1761="sníž. přenesená",J1761,0)</f>
        <v>0</v>
      </c>
      <c r="BI1761" s="203">
        <f>IF(N1761="nulová",J1761,0)</f>
        <v>0</v>
      </c>
      <c r="BJ1761" s="17" t="s">
        <v>84</v>
      </c>
      <c r="BK1761" s="203">
        <f>ROUND(I1761*H1761,2)</f>
        <v>0</v>
      </c>
      <c r="BL1761" s="17" t="s">
        <v>865</v>
      </c>
      <c r="BM1761" s="202" t="s">
        <v>2492</v>
      </c>
    </row>
    <row r="1762" spans="1:65" s="2" customFormat="1" ht="19.5">
      <c r="A1762" s="34"/>
      <c r="B1762" s="35"/>
      <c r="C1762" s="36"/>
      <c r="D1762" s="204" t="s">
        <v>174</v>
      </c>
      <c r="E1762" s="36"/>
      <c r="F1762" s="205" t="s">
        <v>2491</v>
      </c>
      <c r="G1762" s="36"/>
      <c r="H1762" s="36"/>
      <c r="I1762" s="206"/>
      <c r="J1762" s="36"/>
      <c r="K1762" s="36"/>
      <c r="L1762" s="39"/>
      <c r="M1762" s="207"/>
      <c r="N1762" s="208"/>
      <c r="O1762" s="71"/>
      <c r="P1762" s="71"/>
      <c r="Q1762" s="71"/>
      <c r="R1762" s="71"/>
      <c r="S1762" s="71"/>
      <c r="T1762" s="72"/>
      <c r="U1762" s="34"/>
      <c r="V1762" s="34"/>
      <c r="W1762" s="34"/>
      <c r="X1762" s="34"/>
      <c r="Y1762" s="34"/>
      <c r="Z1762" s="34"/>
      <c r="AA1762" s="34"/>
      <c r="AB1762" s="34"/>
      <c r="AC1762" s="34"/>
      <c r="AD1762" s="34"/>
      <c r="AE1762" s="34"/>
      <c r="AT1762" s="17" t="s">
        <v>174</v>
      </c>
      <c r="AU1762" s="17" t="s">
        <v>84</v>
      </c>
    </row>
    <row r="1763" spans="1:65" s="13" customFormat="1" ht="11.25">
      <c r="B1763" s="209"/>
      <c r="C1763" s="210"/>
      <c r="D1763" s="204" t="s">
        <v>176</v>
      </c>
      <c r="E1763" s="211" t="s">
        <v>1</v>
      </c>
      <c r="F1763" s="212" t="s">
        <v>2468</v>
      </c>
      <c r="G1763" s="210"/>
      <c r="H1763" s="213">
        <v>1</v>
      </c>
      <c r="I1763" s="214"/>
      <c r="J1763" s="210"/>
      <c r="K1763" s="210"/>
      <c r="L1763" s="215"/>
      <c r="M1763" s="216"/>
      <c r="N1763" s="217"/>
      <c r="O1763" s="217"/>
      <c r="P1763" s="217"/>
      <c r="Q1763" s="217"/>
      <c r="R1763" s="217"/>
      <c r="S1763" s="217"/>
      <c r="T1763" s="218"/>
      <c r="AT1763" s="219" t="s">
        <v>176</v>
      </c>
      <c r="AU1763" s="219" t="s">
        <v>84</v>
      </c>
      <c r="AV1763" s="13" t="s">
        <v>84</v>
      </c>
      <c r="AW1763" s="13" t="s">
        <v>32</v>
      </c>
      <c r="AX1763" s="13" t="s">
        <v>82</v>
      </c>
      <c r="AY1763" s="219" t="s">
        <v>164</v>
      </c>
    </row>
    <row r="1764" spans="1:65" s="2" customFormat="1" ht="24.2" customHeight="1">
      <c r="A1764" s="34"/>
      <c r="B1764" s="35"/>
      <c r="C1764" s="191" t="s">
        <v>2493</v>
      </c>
      <c r="D1764" s="191" t="s">
        <v>167</v>
      </c>
      <c r="E1764" s="192" t="s">
        <v>2494</v>
      </c>
      <c r="F1764" s="193" t="s">
        <v>2495</v>
      </c>
      <c r="G1764" s="194" t="s">
        <v>1673</v>
      </c>
      <c r="H1764" s="195">
        <v>1</v>
      </c>
      <c r="I1764" s="196"/>
      <c r="J1764" s="197">
        <f>ROUND(I1764*H1764,2)</f>
        <v>0</v>
      </c>
      <c r="K1764" s="193" t="s">
        <v>1</v>
      </c>
      <c r="L1764" s="39"/>
      <c r="M1764" s="198" t="s">
        <v>1</v>
      </c>
      <c r="N1764" s="199" t="s">
        <v>42</v>
      </c>
      <c r="O1764" s="71"/>
      <c r="P1764" s="200">
        <f>O1764*H1764</f>
        <v>0</v>
      </c>
      <c r="Q1764" s="200">
        <v>2.3000000000000001E-4</v>
      </c>
      <c r="R1764" s="200">
        <f>Q1764*H1764</f>
        <v>2.3000000000000001E-4</v>
      </c>
      <c r="S1764" s="200">
        <v>0</v>
      </c>
      <c r="T1764" s="201">
        <f>S1764*H1764</f>
        <v>0</v>
      </c>
      <c r="U1764" s="34"/>
      <c r="V1764" s="34"/>
      <c r="W1764" s="34"/>
      <c r="X1764" s="34"/>
      <c r="Y1764" s="34"/>
      <c r="Z1764" s="34"/>
      <c r="AA1764" s="34"/>
      <c r="AB1764" s="34"/>
      <c r="AC1764" s="34"/>
      <c r="AD1764" s="34"/>
      <c r="AE1764" s="34"/>
      <c r="AR1764" s="202" t="s">
        <v>865</v>
      </c>
      <c r="AT1764" s="202" t="s">
        <v>167</v>
      </c>
      <c r="AU1764" s="202" t="s">
        <v>84</v>
      </c>
      <c r="AY1764" s="17" t="s">
        <v>164</v>
      </c>
      <c r="BE1764" s="203">
        <f>IF(N1764="základní",J1764,0)</f>
        <v>0</v>
      </c>
      <c r="BF1764" s="203">
        <f>IF(N1764="snížená",J1764,0)</f>
        <v>0</v>
      </c>
      <c r="BG1764" s="203">
        <f>IF(N1764="zákl. přenesená",J1764,0)</f>
        <v>0</v>
      </c>
      <c r="BH1764" s="203">
        <f>IF(N1764="sníž. přenesená",J1764,0)</f>
        <v>0</v>
      </c>
      <c r="BI1764" s="203">
        <f>IF(N1764="nulová",J1764,0)</f>
        <v>0</v>
      </c>
      <c r="BJ1764" s="17" t="s">
        <v>84</v>
      </c>
      <c r="BK1764" s="203">
        <f>ROUND(I1764*H1764,2)</f>
        <v>0</v>
      </c>
      <c r="BL1764" s="17" t="s">
        <v>865</v>
      </c>
      <c r="BM1764" s="202" t="s">
        <v>2496</v>
      </c>
    </row>
    <row r="1765" spans="1:65" s="2" customFormat="1" ht="19.5">
      <c r="A1765" s="34"/>
      <c r="B1765" s="35"/>
      <c r="C1765" s="36"/>
      <c r="D1765" s="204" t="s">
        <v>174</v>
      </c>
      <c r="E1765" s="36"/>
      <c r="F1765" s="205" t="s">
        <v>2495</v>
      </c>
      <c r="G1765" s="36"/>
      <c r="H1765" s="36"/>
      <c r="I1765" s="206"/>
      <c r="J1765" s="36"/>
      <c r="K1765" s="36"/>
      <c r="L1765" s="39"/>
      <c r="M1765" s="207"/>
      <c r="N1765" s="208"/>
      <c r="O1765" s="71"/>
      <c r="P1765" s="71"/>
      <c r="Q1765" s="71"/>
      <c r="R1765" s="71"/>
      <c r="S1765" s="71"/>
      <c r="T1765" s="72"/>
      <c r="U1765" s="34"/>
      <c r="V1765" s="34"/>
      <c r="W1765" s="34"/>
      <c r="X1765" s="34"/>
      <c r="Y1765" s="34"/>
      <c r="Z1765" s="34"/>
      <c r="AA1765" s="34"/>
      <c r="AB1765" s="34"/>
      <c r="AC1765" s="34"/>
      <c r="AD1765" s="34"/>
      <c r="AE1765" s="34"/>
      <c r="AT1765" s="17" t="s">
        <v>174</v>
      </c>
      <c r="AU1765" s="17" t="s">
        <v>84</v>
      </c>
    </row>
    <row r="1766" spans="1:65" s="13" customFormat="1" ht="11.25">
      <c r="B1766" s="209"/>
      <c r="C1766" s="210"/>
      <c r="D1766" s="204" t="s">
        <v>176</v>
      </c>
      <c r="E1766" s="211" t="s">
        <v>1</v>
      </c>
      <c r="F1766" s="212" t="s">
        <v>2468</v>
      </c>
      <c r="G1766" s="210"/>
      <c r="H1766" s="213">
        <v>1</v>
      </c>
      <c r="I1766" s="214"/>
      <c r="J1766" s="210"/>
      <c r="K1766" s="210"/>
      <c r="L1766" s="215"/>
      <c r="M1766" s="216"/>
      <c r="N1766" s="217"/>
      <c r="O1766" s="217"/>
      <c r="P1766" s="217"/>
      <c r="Q1766" s="217"/>
      <c r="R1766" s="217"/>
      <c r="S1766" s="217"/>
      <c r="T1766" s="218"/>
      <c r="AT1766" s="219" t="s">
        <v>176</v>
      </c>
      <c r="AU1766" s="219" t="s">
        <v>84</v>
      </c>
      <c r="AV1766" s="13" t="s">
        <v>84</v>
      </c>
      <c r="AW1766" s="13" t="s">
        <v>32</v>
      </c>
      <c r="AX1766" s="13" t="s">
        <v>82</v>
      </c>
      <c r="AY1766" s="219" t="s">
        <v>164</v>
      </c>
    </row>
    <row r="1767" spans="1:65" s="2" customFormat="1" ht="37.9" customHeight="1">
      <c r="A1767" s="34"/>
      <c r="B1767" s="35"/>
      <c r="C1767" s="191" t="s">
        <v>2497</v>
      </c>
      <c r="D1767" s="191" t="s">
        <v>167</v>
      </c>
      <c r="E1767" s="192" t="s">
        <v>2498</v>
      </c>
      <c r="F1767" s="193" t="s">
        <v>2499</v>
      </c>
      <c r="G1767" s="194" t="s">
        <v>1673</v>
      </c>
      <c r="H1767" s="195">
        <v>19</v>
      </c>
      <c r="I1767" s="196"/>
      <c r="J1767" s="197">
        <f>ROUND(I1767*H1767,2)</f>
        <v>0</v>
      </c>
      <c r="K1767" s="193" t="s">
        <v>1</v>
      </c>
      <c r="L1767" s="39"/>
      <c r="M1767" s="198" t="s">
        <v>1</v>
      </c>
      <c r="N1767" s="199" t="s">
        <v>42</v>
      </c>
      <c r="O1767" s="71"/>
      <c r="P1767" s="200">
        <f>O1767*H1767</f>
        <v>0</v>
      </c>
      <c r="Q1767" s="200">
        <v>2.3000000000000001E-4</v>
      </c>
      <c r="R1767" s="200">
        <f>Q1767*H1767</f>
        <v>4.3699999999999998E-3</v>
      </c>
      <c r="S1767" s="200">
        <v>0</v>
      </c>
      <c r="T1767" s="201">
        <f>S1767*H1767</f>
        <v>0</v>
      </c>
      <c r="U1767" s="34"/>
      <c r="V1767" s="34"/>
      <c r="W1767" s="34"/>
      <c r="X1767" s="34"/>
      <c r="Y1767" s="34"/>
      <c r="Z1767" s="34"/>
      <c r="AA1767" s="34"/>
      <c r="AB1767" s="34"/>
      <c r="AC1767" s="34"/>
      <c r="AD1767" s="34"/>
      <c r="AE1767" s="34"/>
      <c r="AR1767" s="202" t="s">
        <v>865</v>
      </c>
      <c r="AT1767" s="202" t="s">
        <v>167</v>
      </c>
      <c r="AU1767" s="202" t="s">
        <v>84</v>
      </c>
      <c r="AY1767" s="17" t="s">
        <v>164</v>
      </c>
      <c r="BE1767" s="203">
        <f>IF(N1767="základní",J1767,0)</f>
        <v>0</v>
      </c>
      <c r="BF1767" s="203">
        <f>IF(N1767="snížená",J1767,0)</f>
        <v>0</v>
      </c>
      <c r="BG1767" s="203">
        <f>IF(N1767="zákl. přenesená",J1767,0)</f>
        <v>0</v>
      </c>
      <c r="BH1767" s="203">
        <f>IF(N1767="sníž. přenesená",J1767,0)</f>
        <v>0</v>
      </c>
      <c r="BI1767" s="203">
        <f>IF(N1767="nulová",J1767,0)</f>
        <v>0</v>
      </c>
      <c r="BJ1767" s="17" t="s">
        <v>84</v>
      </c>
      <c r="BK1767" s="203">
        <f>ROUND(I1767*H1767,2)</f>
        <v>0</v>
      </c>
      <c r="BL1767" s="17" t="s">
        <v>865</v>
      </c>
      <c r="BM1767" s="202" t="s">
        <v>2500</v>
      </c>
    </row>
    <row r="1768" spans="1:65" s="2" customFormat="1" ht="19.5">
      <c r="A1768" s="34"/>
      <c r="B1768" s="35"/>
      <c r="C1768" s="36"/>
      <c r="D1768" s="204" t="s">
        <v>174</v>
      </c>
      <c r="E1768" s="36"/>
      <c r="F1768" s="205" t="s">
        <v>2499</v>
      </c>
      <c r="G1768" s="36"/>
      <c r="H1768" s="36"/>
      <c r="I1768" s="206"/>
      <c r="J1768" s="36"/>
      <c r="K1768" s="36"/>
      <c r="L1768" s="39"/>
      <c r="M1768" s="207"/>
      <c r="N1768" s="208"/>
      <c r="O1768" s="71"/>
      <c r="P1768" s="71"/>
      <c r="Q1768" s="71"/>
      <c r="R1768" s="71"/>
      <c r="S1768" s="71"/>
      <c r="T1768" s="72"/>
      <c r="U1768" s="34"/>
      <c r="V1768" s="34"/>
      <c r="W1768" s="34"/>
      <c r="X1768" s="34"/>
      <c r="Y1768" s="34"/>
      <c r="Z1768" s="34"/>
      <c r="AA1768" s="34"/>
      <c r="AB1768" s="34"/>
      <c r="AC1768" s="34"/>
      <c r="AD1768" s="34"/>
      <c r="AE1768" s="34"/>
      <c r="AT1768" s="17" t="s">
        <v>174</v>
      </c>
      <c r="AU1768" s="17" t="s">
        <v>84</v>
      </c>
    </row>
    <row r="1769" spans="1:65" s="13" customFormat="1" ht="11.25">
      <c r="B1769" s="209"/>
      <c r="C1769" s="210"/>
      <c r="D1769" s="204" t="s">
        <v>176</v>
      </c>
      <c r="E1769" s="211" t="s">
        <v>1</v>
      </c>
      <c r="F1769" s="212" t="s">
        <v>2501</v>
      </c>
      <c r="G1769" s="210"/>
      <c r="H1769" s="213">
        <v>19</v>
      </c>
      <c r="I1769" s="214"/>
      <c r="J1769" s="210"/>
      <c r="K1769" s="210"/>
      <c r="L1769" s="215"/>
      <c r="M1769" s="216"/>
      <c r="N1769" s="217"/>
      <c r="O1769" s="217"/>
      <c r="P1769" s="217"/>
      <c r="Q1769" s="217"/>
      <c r="R1769" s="217"/>
      <c r="S1769" s="217"/>
      <c r="T1769" s="218"/>
      <c r="AT1769" s="219" t="s">
        <v>176</v>
      </c>
      <c r="AU1769" s="219" t="s">
        <v>84</v>
      </c>
      <c r="AV1769" s="13" t="s">
        <v>84</v>
      </c>
      <c r="AW1769" s="13" t="s">
        <v>32</v>
      </c>
      <c r="AX1769" s="13" t="s">
        <v>82</v>
      </c>
      <c r="AY1769" s="219" t="s">
        <v>164</v>
      </c>
    </row>
    <row r="1770" spans="1:65" s="2" customFormat="1" ht="24.2" customHeight="1">
      <c r="A1770" s="34"/>
      <c r="B1770" s="35"/>
      <c r="C1770" s="191" t="s">
        <v>2502</v>
      </c>
      <c r="D1770" s="191" t="s">
        <v>167</v>
      </c>
      <c r="E1770" s="192" t="s">
        <v>2503</v>
      </c>
      <c r="F1770" s="193" t="s">
        <v>2504</v>
      </c>
      <c r="G1770" s="194" t="s">
        <v>207</v>
      </c>
      <c r="H1770" s="195">
        <v>0.68600000000000005</v>
      </c>
      <c r="I1770" s="196"/>
      <c r="J1770" s="197">
        <f>ROUND(I1770*H1770,2)</f>
        <v>0</v>
      </c>
      <c r="K1770" s="193" t="s">
        <v>171</v>
      </c>
      <c r="L1770" s="39"/>
      <c r="M1770" s="198" t="s">
        <v>1</v>
      </c>
      <c r="N1770" s="199" t="s">
        <v>42</v>
      </c>
      <c r="O1770" s="71"/>
      <c r="P1770" s="200">
        <f>O1770*H1770</f>
        <v>0</v>
      </c>
      <c r="Q1770" s="200">
        <v>0</v>
      </c>
      <c r="R1770" s="200">
        <f>Q1770*H1770</f>
        <v>0</v>
      </c>
      <c r="S1770" s="200">
        <v>0</v>
      </c>
      <c r="T1770" s="201">
        <f>S1770*H1770</f>
        <v>0</v>
      </c>
      <c r="U1770" s="34"/>
      <c r="V1770" s="34"/>
      <c r="W1770" s="34"/>
      <c r="X1770" s="34"/>
      <c r="Y1770" s="34"/>
      <c r="Z1770" s="34"/>
      <c r="AA1770" s="34"/>
      <c r="AB1770" s="34"/>
      <c r="AC1770" s="34"/>
      <c r="AD1770" s="34"/>
      <c r="AE1770" s="34"/>
      <c r="AR1770" s="202" t="s">
        <v>865</v>
      </c>
      <c r="AT1770" s="202" t="s">
        <v>167</v>
      </c>
      <c r="AU1770" s="202" t="s">
        <v>84</v>
      </c>
      <c r="AY1770" s="17" t="s">
        <v>164</v>
      </c>
      <c r="BE1770" s="203">
        <f>IF(N1770="základní",J1770,0)</f>
        <v>0</v>
      </c>
      <c r="BF1770" s="203">
        <f>IF(N1770="snížená",J1770,0)</f>
        <v>0</v>
      </c>
      <c r="BG1770" s="203">
        <f>IF(N1770="zákl. přenesená",J1770,0)</f>
        <v>0</v>
      </c>
      <c r="BH1770" s="203">
        <f>IF(N1770="sníž. přenesená",J1770,0)</f>
        <v>0</v>
      </c>
      <c r="BI1770" s="203">
        <f>IF(N1770="nulová",J1770,0)</f>
        <v>0</v>
      </c>
      <c r="BJ1770" s="17" t="s">
        <v>84</v>
      </c>
      <c r="BK1770" s="203">
        <f>ROUND(I1770*H1770,2)</f>
        <v>0</v>
      </c>
      <c r="BL1770" s="17" t="s">
        <v>865</v>
      </c>
      <c r="BM1770" s="202" t="s">
        <v>2505</v>
      </c>
    </row>
    <row r="1771" spans="1:65" s="2" customFormat="1" ht="29.25">
      <c r="A1771" s="34"/>
      <c r="B1771" s="35"/>
      <c r="C1771" s="36"/>
      <c r="D1771" s="204" t="s">
        <v>174</v>
      </c>
      <c r="E1771" s="36"/>
      <c r="F1771" s="205" t="s">
        <v>2506</v>
      </c>
      <c r="G1771" s="36"/>
      <c r="H1771" s="36"/>
      <c r="I1771" s="206"/>
      <c r="J1771" s="36"/>
      <c r="K1771" s="36"/>
      <c r="L1771" s="39"/>
      <c r="M1771" s="207"/>
      <c r="N1771" s="208"/>
      <c r="O1771" s="71"/>
      <c r="P1771" s="71"/>
      <c r="Q1771" s="71"/>
      <c r="R1771" s="71"/>
      <c r="S1771" s="71"/>
      <c r="T1771" s="72"/>
      <c r="U1771" s="34"/>
      <c r="V1771" s="34"/>
      <c r="W1771" s="34"/>
      <c r="X1771" s="34"/>
      <c r="Y1771" s="34"/>
      <c r="Z1771" s="34"/>
      <c r="AA1771" s="34"/>
      <c r="AB1771" s="34"/>
      <c r="AC1771" s="34"/>
      <c r="AD1771" s="34"/>
      <c r="AE1771" s="34"/>
      <c r="AT1771" s="17" t="s">
        <v>174</v>
      </c>
      <c r="AU1771" s="17" t="s">
        <v>84</v>
      </c>
    </row>
    <row r="1772" spans="1:65" s="12" customFormat="1" ht="22.9" customHeight="1">
      <c r="B1772" s="175"/>
      <c r="C1772" s="176"/>
      <c r="D1772" s="177" t="s">
        <v>75</v>
      </c>
      <c r="E1772" s="189" t="s">
        <v>2507</v>
      </c>
      <c r="F1772" s="189" t="s">
        <v>2508</v>
      </c>
      <c r="G1772" s="176"/>
      <c r="H1772" s="176"/>
      <c r="I1772" s="179"/>
      <c r="J1772" s="190">
        <f>BK1772</f>
        <v>0</v>
      </c>
      <c r="K1772" s="176"/>
      <c r="L1772" s="181"/>
      <c r="M1772" s="182"/>
      <c r="N1772" s="183"/>
      <c r="O1772" s="183"/>
      <c r="P1772" s="184">
        <f>SUM(P1773:P1807)</f>
        <v>0</v>
      </c>
      <c r="Q1772" s="183"/>
      <c r="R1772" s="184">
        <f>SUM(R1773:R1807)</f>
        <v>0.58973483000000004</v>
      </c>
      <c r="S1772" s="183"/>
      <c r="T1772" s="185">
        <f>SUM(T1773:T1807)</f>
        <v>0</v>
      </c>
      <c r="AR1772" s="186" t="s">
        <v>84</v>
      </c>
      <c r="AT1772" s="187" t="s">
        <v>75</v>
      </c>
      <c r="AU1772" s="187" t="s">
        <v>82</v>
      </c>
      <c r="AY1772" s="186" t="s">
        <v>164</v>
      </c>
      <c r="BK1772" s="188">
        <f>SUM(BK1773:BK1807)</f>
        <v>0</v>
      </c>
    </row>
    <row r="1773" spans="1:65" s="2" customFormat="1" ht="24.2" customHeight="1">
      <c r="A1773" s="34"/>
      <c r="B1773" s="35"/>
      <c r="C1773" s="191" t="s">
        <v>82</v>
      </c>
      <c r="D1773" s="191" t="s">
        <v>167</v>
      </c>
      <c r="E1773" s="192" t="s">
        <v>2509</v>
      </c>
      <c r="F1773" s="193" t="s">
        <v>2510</v>
      </c>
      <c r="G1773" s="194" t="s">
        <v>1992</v>
      </c>
      <c r="H1773" s="195">
        <v>284.75299999999999</v>
      </c>
      <c r="I1773" s="196"/>
      <c r="J1773" s="197">
        <f>ROUND(I1773*H1773,2)</f>
        <v>0</v>
      </c>
      <c r="K1773" s="193" t="s">
        <v>171</v>
      </c>
      <c r="L1773" s="39"/>
      <c r="M1773" s="198" t="s">
        <v>1</v>
      </c>
      <c r="N1773" s="199" t="s">
        <v>42</v>
      </c>
      <c r="O1773" s="71"/>
      <c r="P1773" s="200">
        <f>O1773*H1773</f>
        <v>0</v>
      </c>
      <c r="Q1773" s="200">
        <v>6.0000000000000002E-5</v>
      </c>
      <c r="R1773" s="200">
        <f>Q1773*H1773</f>
        <v>1.7085179999999998E-2</v>
      </c>
      <c r="S1773" s="200">
        <v>0</v>
      </c>
      <c r="T1773" s="201">
        <f>S1773*H1773</f>
        <v>0</v>
      </c>
      <c r="U1773" s="34"/>
      <c r="V1773" s="34"/>
      <c r="W1773" s="34"/>
      <c r="X1773" s="34"/>
      <c r="Y1773" s="34"/>
      <c r="Z1773" s="34"/>
      <c r="AA1773" s="34"/>
      <c r="AB1773" s="34"/>
      <c r="AC1773" s="34"/>
      <c r="AD1773" s="34"/>
      <c r="AE1773" s="34"/>
      <c r="AR1773" s="202" t="s">
        <v>865</v>
      </c>
      <c r="AT1773" s="202" t="s">
        <v>167</v>
      </c>
      <c r="AU1773" s="202" t="s">
        <v>84</v>
      </c>
      <c r="AY1773" s="17" t="s">
        <v>164</v>
      </c>
      <c r="BE1773" s="203">
        <f>IF(N1773="základní",J1773,0)</f>
        <v>0</v>
      </c>
      <c r="BF1773" s="203">
        <f>IF(N1773="snížená",J1773,0)</f>
        <v>0</v>
      </c>
      <c r="BG1773" s="203">
        <f>IF(N1773="zákl. přenesená",J1773,0)</f>
        <v>0</v>
      </c>
      <c r="BH1773" s="203">
        <f>IF(N1773="sníž. přenesená",J1773,0)</f>
        <v>0</v>
      </c>
      <c r="BI1773" s="203">
        <f>IF(N1773="nulová",J1773,0)</f>
        <v>0</v>
      </c>
      <c r="BJ1773" s="17" t="s">
        <v>84</v>
      </c>
      <c r="BK1773" s="203">
        <f>ROUND(I1773*H1773,2)</f>
        <v>0</v>
      </c>
      <c r="BL1773" s="17" t="s">
        <v>865</v>
      </c>
      <c r="BM1773" s="202" t="s">
        <v>2511</v>
      </c>
    </row>
    <row r="1774" spans="1:65" s="2" customFormat="1" ht="19.5">
      <c r="A1774" s="34"/>
      <c r="B1774" s="35"/>
      <c r="C1774" s="36"/>
      <c r="D1774" s="204" t="s">
        <v>174</v>
      </c>
      <c r="E1774" s="36"/>
      <c r="F1774" s="205" t="s">
        <v>2512</v>
      </c>
      <c r="G1774" s="36"/>
      <c r="H1774" s="36"/>
      <c r="I1774" s="206"/>
      <c r="J1774" s="36"/>
      <c r="K1774" s="36"/>
      <c r="L1774" s="39"/>
      <c r="M1774" s="207"/>
      <c r="N1774" s="208"/>
      <c r="O1774" s="71"/>
      <c r="P1774" s="71"/>
      <c r="Q1774" s="71"/>
      <c r="R1774" s="71"/>
      <c r="S1774" s="71"/>
      <c r="T1774" s="72"/>
      <c r="U1774" s="34"/>
      <c r="V1774" s="34"/>
      <c r="W1774" s="34"/>
      <c r="X1774" s="34"/>
      <c r="Y1774" s="34"/>
      <c r="Z1774" s="34"/>
      <c r="AA1774" s="34"/>
      <c r="AB1774" s="34"/>
      <c r="AC1774" s="34"/>
      <c r="AD1774" s="34"/>
      <c r="AE1774" s="34"/>
      <c r="AT1774" s="17" t="s">
        <v>174</v>
      </c>
      <c r="AU1774" s="17" t="s">
        <v>84</v>
      </c>
    </row>
    <row r="1775" spans="1:65" s="13" customFormat="1" ht="11.25">
      <c r="B1775" s="209"/>
      <c r="C1775" s="210"/>
      <c r="D1775" s="204" t="s">
        <v>176</v>
      </c>
      <c r="E1775" s="211" t="s">
        <v>1</v>
      </c>
      <c r="F1775" s="212" t="s">
        <v>2513</v>
      </c>
      <c r="G1775" s="210"/>
      <c r="H1775" s="213">
        <v>10</v>
      </c>
      <c r="I1775" s="214"/>
      <c r="J1775" s="210"/>
      <c r="K1775" s="210"/>
      <c r="L1775" s="215"/>
      <c r="M1775" s="216"/>
      <c r="N1775" s="217"/>
      <c r="O1775" s="217"/>
      <c r="P1775" s="217"/>
      <c r="Q1775" s="217"/>
      <c r="R1775" s="217"/>
      <c r="S1775" s="217"/>
      <c r="T1775" s="218"/>
      <c r="AT1775" s="219" t="s">
        <v>176</v>
      </c>
      <c r="AU1775" s="219" t="s">
        <v>84</v>
      </c>
      <c r="AV1775" s="13" t="s">
        <v>84</v>
      </c>
      <c r="AW1775" s="13" t="s">
        <v>32</v>
      </c>
      <c r="AX1775" s="13" t="s">
        <v>76</v>
      </c>
      <c r="AY1775" s="219" t="s">
        <v>164</v>
      </c>
    </row>
    <row r="1776" spans="1:65" s="13" customFormat="1" ht="22.5">
      <c r="B1776" s="209"/>
      <c r="C1776" s="210"/>
      <c r="D1776" s="204" t="s">
        <v>176</v>
      </c>
      <c r="E1776" s="211" t="s">
        <v>1</v>
      </c>
      <c r="F1776" s="212" t="s">
        <v>2514</v>
      </c>
      <c r="G1776" s="210"/>
      <c r="H1776" s="213">
        <v>274.75299999999999</v>
      </c>
      <c r="I1776" s="214"/>
      <c r="J1776" s="210"/>
      <c r="K1776" s="210"/>
      <c r="L1776" s="215"/>
      <c r="M1776" s="216"/>
      <c r="N1776" s="217"/>
      <c r="O1776" s="217"/>
      <c r="P1776" s="217"/>
      <c r="Q1776" s="217"/>
      <c r="R1776" s="217"/>
      <c r="S1776" s="217"/>
      <c r="T1776" s="218"/>
      <c r="AT1776" s="219" t="s">
        <v>176</v>
      </c>
      <c r="AU1776" s="219" t="s">
        <v>84</v>
      </c>
      <c r="AV1776" s="13" t="s">
        <v>84</v>
      </c>
      <c r="AW1776" s="13" t="s">
        <v>32</v>
      </c>
      <c r="AX1776" s="13" t="s">
        <v>76</v>
      </c>
      <c r="AY1776" s="219" t="s">
        <v>164</v>
      </c>
    </row>
    <row r="1777" spans="1:65" s="14" customFormat="1" ht="11.25">
      <c r="B1777" s="220"/>
      <c r="C1777" s="221"/>
      <c r="D1777" s="204" t="s">
        <v>176</v>
      </c>
      <c r="E1777" s="222" t="s">
        <v>1</v>
      </c>
      <c r="F1777" s="223" t="s">
        <v>185</v>
      </c>
      <c r="G1777" s="221"/>
      <c r="H1777" s="224">
        <v>284.75299999999999</v>
      </c>
      <c r="I1777" s="225"/>
      <c r="J1777" s="221"/>
      <c r="K1777" s="221"/>
      <c r="L1777" s="226"/>
      <c r="M1777" s="227"/>
      <c r="N1777" s="228"/>
      <c r="O1777" s="228"/>
      <c r="P1777" s="228"/>
      <c r="Q1777" s="228"/>
      <c r="R1777" s="228"/>
      <c r="S1777" s="228"/>
      <c r="T1777" s="229"/>
      <c r="AT1777" s="230" t="s">
        <v>176</v>
      </c>
      <c r="AU1777" s="230" t="s">
        <v>84</v>
      </c>
      <c r="AV1777" s="14" t="s">
        <v>172</v>
      </c>
      <c r="AW1777" s="14" t="s">
        <v>32</v>
      </c>
      <c r="AX1777" s="14" t="s">
        <v>82</v>
      </c>
      <c r="AY1777" s="230" t="s">
        <v>164</v>
      </c>
    </row>
    <row r="1778" spans="1:65" s="2" customFormat="1" ht="14.45" customHeight="1">
      <c r="A1778" s="34"/>
      <c r="B1778" s="35"/>
      <c r="C1778" s="231" t="s">
        <v>2515</v>
      </c>
      <c r="D1778" s="231" t="s">
        <v>218</v>
      </c>
      <c r="E1778" s="232" t="s">
        <v>2516</v>
      </c>
      <c r="F1778" s="233" t="s">
        <v>2517</v>
      </c>
      <c r="G1778" s="234" t="s">
        <v>207</v>
      </c>
      <c r="H1778" s="235">
        <v>0.27500000000000002</v>
      </c>
      <c r="I1778" s="236"/>
      <c r="J1778" s="237">
        <f>ROUND(I1778*H1778,2)</f>
        <v>0</v>
      </c>
      <c r="K1778" s="233" t="s">
        <v>171</v>
      </c>
      <c r="L1778" s="238"/>
      <c r="M1778" s="239" t="s">
        <v>1</v>
      </c>
      <c r="N1778" s="240" t="s">
        <v>42</v>
      </c>
      <c r="O1778" s="71"/>
      <c r="P1778" s="200">
        <f>O1778*H1778</f>
        <v>0</v>
      </c>
      <c r="Q1778" s="200">
        <v>1</v>
      </c>
      <c r="R1778" s="200">
        <f>Q1778*H1778</f>
        <v>0.27500000000000002</v>
      </c>
      <c r="S1778" s="200">
        <v>0</v>
      </c>
      <c r="T1778" s="201">
        <f>S1778*H1778</f>
        <v>0</v>
      </c>
      <c r="U1778" s="34"/>
      <c r="V1778" s="34"/>
      <c r="W1778" s="34"/>
      <c r="X1778" s="34"/>
      <c r="Y1778" s="34"/>
      <c r="Z1778" s="34"/>
      <c r="AA1778" s="34"/>
      <c r="AB1778" s="34"/>
      <c r="AC1778" s="34"/>
      <c r="AD1778" s="34"/>
      <c r="AE1778" s="34"/>
      <c r="AR1778" s="202" t="s">
        <v>1069</v>
      </c>
      <c r="AT1778" s="202" t="s">
        <v>218</v>
      </c>
      <c r="AU1778" s="202" t="s">
        <v>84</v>
      </c>
      <c r="AY1778" s="17" t="s">
        <v>164</v>
      </c>
      <c r="BE1778" s="203">
        <f>IF(N1778="základní",J1778,0)</f>
        <v>0</v>
      </c>
      <c r="BF1778" s="203">
        <f>IF(N1778="snížená",J1778,0)</f>
        <v>0</v>
      </c>
      <c r="BG1778" s="203">
        <f>IF(N1778="zákl. přenesená",J1778,0)</f>
        <v>0</v>
      </c>
      <c r="BH1778" s="203">
        <f>IF(N1778="sníž. přenesená",J1778,0)</f>
        <v>0</v>
      </c>
      <c r="BI1778" s="203">
        <f>IF(N1778="nulová",J1778,0)</f>
        <v>0</v>
      </c>
      <c r="BJ1778" s="17" t="s">
        <v>84</v>
      </c>
      <c r="BK1778" s="203">
        <f>ROUND(I1778*H1778,2)</f>
        <v>0</v>
      </c>
      <c r="BL1778" s="17" t="s">
        <v>865</v>
      </c>
      <c r="BM1778" s="202" t="s">
        <v>2518</v>
      </c>
    </row>
    <row r="1779" spans="1:65" s="2" customFormat="1" ht="11.25">
      <c r="A1779" s="34"/>
      <c r="B1779" s="35"/>
      <c r="C1779" s="36"/>
      <c r="D1779" s="204" t="s">
        <v>174</v>
      </c>
      <c r="E1779" s="36"/>
      <c r="F1779" s="205" t="s">
        <v>2517</v>
      </c>
      <c r="G1779" s="36"/>
      <c r="H1779" s="36"/>
      <c r="I1779" s="206"/>
      <c r="J1779" s="36"/>
      <c r="K1779" s="36"/>
      <c r="L1779" s="39"/>
      <c r="M1779" s="207"/>
      <c r="N1779" s="208"/>
      <c r="O1779" s="71"/>
      <c r="P1779" s="71"/>
      <c r="Q1779" s="71"/>
      <c r="R1779" s="71"/>
      <c r="S1779" s="71"/>
      <c r="T1779" s="72"/>
      <c r="U1779" s="34"/>
      <c r="V1779" s="34"/>
      <c r="W1779" s="34"/>
      <c r="X1779" s="34"/>
      <c r="Y1779" s="34"/>
      <c r="Z1779" s="34"/>
      <c r="AA1779" s="34"/>
      <c r="AB1779" s="34"/>
      <c r="AC1779" s="34"/>
      <c r="AD1779" s="34"/>
      <c r="AE1779" s="34"/>
      <c r="AT1779" s="17" t="s">
        <v>174</v>
      </c>
      <c r="AU1779" s="17" t="s">
        <v>84</v>
      </c>
    </row>
    <row r="1780" spans="1:65" s="13" customFormat="1" ht="22.5">
      <c r="B1780" s="209"/>
      <c r="C1780" s="210"/>
      <c r="D1780" s="204" t="s">
        <v>176</v>
      </c>
      <c r="E1780" s="211" t="s">
        <v>1</v>
      </c>
      <c r="F1780" s="212" t="s">
        <v>2519</v>
      </c>
      <c r="G1780" s="210"/>
      <c r="H1780" s="213">
        <v>0.27500000000000002</v>
      </c>
      <c r="I1780" s="214"/>
      <c r="J1780" s="210"/>
      <c r="K1780" s="210"/>
      <c r="L1780" s="215"/>
      <c r="M1780" s="216"/>
      <c r="N1780" s="217"/>
      <c r="O1780" s="217"/>
      <c r="P1780" s="217"/>
      <c r="Q1780" s="217"/>
      <c r="R1780" s="217"/>
      <c r="S1780" s="217"/>
      <c r="T1780" s="218"/>
      <c r="AT1780" s="219" t="s">
        <v>176</v>
      </c>
      <c r="AU1780" s="219" t="s">
        <v>84</v>
      </c>
      <c r="AV1780" s="13" t="s">
        <v>84</v>
      </c>
      <c r="AW1780" s="13" t="s">
        <v>32</v>
      </c>
      <c r="AX1780" s="13" t="s">
        <v>82</v>
      </c>
      <c r="AY1780" s="219" t="s">
        <v>164</v>
      </c>
    </row>
    <row r="1781" spans="1:65" s="2" customFormat="1" ht="14.45" customHeight="1">
      <c r="A1781" s="34"/>
      <c r="B1781" s="35"/>
      <c r="C1781" s="231" t="s">
        <v>2520</v>
      </c>
      <c r="D1781" s="231" t="s">
        <v>218</v>
      </c>
      <c r="E1781" s="232" t="s">
        <v>2521</v>
      </c>
      <c r="F1781" s="233" t="s">
        <v>2522</v>
      </c>
      <c r="G1781" s="234" t="s">
        <v>244</v>
      </c>
      <c r="H1781" s="235">
        <v>14</v>
      </c>
      <c r="I1781" s="236"/>
      <c r="J1781" s="237">
        <f>ROUND(I1781*H1781,2)</f>
        <v>0</v>
      </c>
      <c r="K1781" s="233" t="s">
        <v>171</v>
      </c>
      <c r="L1781" s="238"/>
      <c r="M1781" s="239" t="s">
        <v>1</v>
      </c>
      <c r="N1781" s="240" t="s">
        <v>42</v>
      </c>
      <c r="O1781" s="71"/>
      <c r="P1781" s="200">
        <f>O1781*H1781</f>
        <v>0</v>
      </c>
      <c r="Q1781" s="200">
        <v>1.2999999999999999E-3</v>
      </c>
      <c r="R1781" s="200">
        <f>Q1781*H1781</f>
        <v>1.8200000000000001E-2</v>
      </c>
      <c r="S1781" s="200">
        <v>0</v>
      </c>
      <c r="T1781" s="201">
        <f>S1781*H1781</f>
        <v>0</v>
      </c>
      <c r="U1781" s="34"/>
      <c r="V1781" s="34"/>
      <c r="W1781" s="34"/>
      <c r="X1781" s="34"/>
      <c r="Y1781" s="34"/>
      <c r="Z1781" s="34"/>
      <c r="AA1781" s="34"/>
      <c r="AB1781" s="34"/>
      <c r="AC1781" s="34"/>
      <c r="AD1781" s="34"/>
      <c r="AE1781" s="34"/>
      <c r="AR1781" s="202" t="s">
        <v>1069</v>
      </c>
      <c r="AT1781" s="202" t="s">
        <v>218</v>
      </c>
      <c r="AU1781" s="202" t="s">
        <v>84</v>
      </c>
      <c r="AY1781" s="17" t="s">
        <v>164</v>
      </c>
      <c r="BE1781" s="203">
        <f>IF(N1781="základní",J1781,0)</f>
        <v>0</v>
      </c>
      <c r="BF1781" s="203">
        <f>IF(N1781="snížená",J1781,0)</f>
        <v>0</v>
      </c>
      <c r="BG1781" s="203">
        <f>IF(N1781="zákl. přenesená",J1781,0)</f>
        <v>0</v>
      </c>
      <c r="BH1781" s="203">
        <f>IF(N1781="sníž. přenesená",J1781,0)</f>
        <v>0</v>
      </c>
      <c r="BI1781" s="203">
        <f>IF(N1781="nulová",J1781,0)</f>
        <v>0</v>
      </c>
      <c r="BJ1781" s="17" t="s">
        <v>84</v>
      </c>
      <c r="BK1781" s="203">
        <f>ROUND(I1781*H1781,2)</f>
        <v>0</v>
      </c>
      <c r="BL1781" s="17" t="s">
        <v>865</v>
      </c>
      <c r="BM1781" s="202" t="s">
        <v>2523</v>
      </c>
    </row>
    <row r="1782" spans="1:65" s="2" customFormat="1" ht="11.25">
      <c r="A1782" s="34"/>
      <c r="B1782" s="35"/>
      <c r="C1782" s="36"/>
      <c r="D1782" s="204" t="s">
        <v>174</v>
      </c>
      <c r="E1782" s="36"/>
      <c r="F1782" s="205" t="s">
        <v>2522</v>
      </c>
      <c r="G1782" s="36"/>
      <c r="H1782" s="36"/>
      <c r="I1782" s="206"/>
      <c r="J1782" s="36"/>
      <c r="K1782" s="36"/>
      <c r="L1782" s="39"/>
      <c r="M1782" s="207"/>
      <c r="N1782" s="208"/>
      <c r="O1782" s="71"/>
      <c r="P1782" s="71"/>
      <c r="Q1782" s="71"/>
      <c r="R1782" s="71"/>
      <c r="S1782" s="71"/>
      <c r="T1782" s="72"/>
      <c r="U1782" s="34"/>
      <c r="V1782" s="34"/>
      <c r="W1782" s="34"/>
      <c r="X1782" s="34"/>
      <c r="Y1782" s="34"/>
      <c r="Z1782" s="34"/>
      <c r="AA1782" s="34"/>
      <c r="AB1782" s="34"/>
      <c r="AC1782" s="34"/>
      <c r="AD1782" s="34"/>
      <c r="AE1782" s="34"/>
      <c r="AT1782" s="17" t="s">
        <v>174</v>
      </c>
      <c r="AU1782" s="17" t="s">
        <v>84</v>
      </c>
    </row>
    <row r="1783" spans="1:65" s="13" customFormat="1" ht="11.25">
      <c r="B1783" s="209"/>
      <c r="C1783" s="210"/>
      <c r="D1783" s="204" t="s">
        <v>176</v>
      </c>
      <c r="E1783" s="211" t="s">
        <v>1</v>
      </c>
      <c r="F1783" s="212" t="s">
        <v>2524</v>
      </c>
      <c r="G1783" s="210"/>
      <c r="H1783" s="213">
        <v>14</v>
      </c>
      <c r="I1783" s="214"/>
      <c r="J1783" s="210"/>
      <c r="K1783" s="210"/>
      <c r="L1783" s="215"/>
      <c r="M1783" s="216"/>
      <c r="N1783" s="217"/>
      <c r="O1783" s="217"/>
      <c r="P1783" s="217"/>
      <c r="Q1783" s="217"/>
      <c r="R1783" s="217"/>
      <c r="S1783" s="217"/>
      <c r="T1783" s="218"/>
      <c r="AT1783" s="219" t="s">
        <v>176</v>
      </c>
      <c r="AU1783" s="219" t="s">
        <v>84</v>
      </c>
      <c r="AV1783" s="13" t="s">
        <v>84</v>
      </c>
      <c r="AW1783" s="13" t="s">
        <v>32</v>
      </c>
      <c r="AX1783" s="13" t="s">
        <v>82</v>
      </c>
      <c r="AY1783" s="219" t="s">
        <v>164</v>
      </c>
    </row>
    <row r="1784" spans="1:65" s="2" customFormat="1" ht="24.2" customHeight="1">
      <c r="A1784" s="34"/>
      <c r="B1784" s="35"/>
      <c r="C1784" s="231" t="s">
        <v>2525</v>
      </c>
      <c r="D1784" s="231" t="s">
        <v>218</v>
      </c>
      <c r="E1784" s="232" t="s">
        <v>2526</v>
      </c>
      <c r="F1784" s="233" t="s">
        <v>2527</v>
      </c>
      <c r="G1784" s="234" t="s">
        <v>2528</v>
      </c>
      <c r="H1784" s="235">
        <v>0.14000000000000001</v>
      </c>
      <c r="I1784" s="236"/>
      <c r="J1784" s="237">
        <f>ROUND(I1784*H1784,2)</f>
        <v>0</v>
      </c>
      <c r="K1784" s="233" t="s">
        <v>171</v>
      </c>
      <c r="L1784" s="238"/>
      <c r="M1784" s="239" t="s">
        <v>1</v>
      </c>
      <c r="N1784" s="240" t="s">
        <v>42</v>
      </c>
      <c r="O1784" s="71"/>
      <c r="P1784" s="200">
        <f>O1784*H1784</f>
        <v>0</v>
      </c>
      <c r="Q1784" s="200">
        <v>3.3300000000000001E-3</v>
      </c>
      <c r="R1784" s="200">
        <f>Q1784*H1784</f>
        <v>4.6620000000000006E-4</v>
      </c>
      <c r="S1784" s="200">
        <v>0</v>
      </c>
      <c r="T1784" s="201">
        <f>S1784*H1784</f>
        <v>0</v>
      </c>
      <c r="U1784" s="34"/>
      <c r="V1784" s="34"/>
      <c r="W1784" s="34"/>
      <c r="X1784" s="34"/>
      <c r="Y1784" s="34"/>
      <c r="Z1784" s="34"/>
      <c r="AA1784" s="34"/>
      <c r="AB1784" s="34"/>
      <c r="AC1784" s="34"/>
      <c r="AD1784" s="34"/>
      <c r="AE1784" s="34"/>
      <c r="AR1784" s="202" t="s">
        <v>1069</v>
      </c>
      <c r="AT1784" s="202" t="s">
        <v>218</v>
      </c>
      <c r="AU1784" s="202" t="s">
        <v>84</v>
      </c>
      <c r="AY1784" s="17" t="s">
        <v>164</v>
      </c>
      <c r="BE1784" s="203">
        <f>IF(N1784="základní",J1784,0)</f>
        <v>0</v>
      </c>
      <c r="BF1784" s="203">
        <f>IF(N1784="snížená",J1784,0)</f>
        <v>0</v>
      </c>
      <c r="BG1784" s="203">
        <f>IF(N1784="zákl. přenesená",J1784,0)</f>
        <v>0</v>
      </c>
      <c r="BH1784" s="203">
        <f>IF(N1784="sníž. přenesená",J1784,0)</f>
        <v>0</v>
      </c>
      <c r="BI1784" s="203">
        <f>IF(N1784="nulová",J1784,0)</f>
        <v>0</v>
      </c>
      <c r="BJ1784" s="17" t="s">
        <v>84</v>
      </c>
      <c r="BK1784" s="203">
        <f>ROUND(I1784*H1784,2)</f>
        <v>0</v>
      </c>
      <c r="BL1784" s="17" t="s">
        <v>865</v>
      </c>
      <c r="BM1784" s="202" t="s">
        <v>2529</v>
      </c>
    </row>
    <row r="1785" spans="1:65" s="2" customFormat="1" ht="11.25">
      <c r="A1785" s="34"/>
      <c r="B1785" s="35"/>
      <c r="C1785" s="36"/>
      <c r="D1785" s="204" t="s">
        <v>174</v>
      </c>
      <c r="E1785" s="36"/>
      <c r="F1785" s="205" t="s">
        <v>2527</v>
      </c>
      <c r="G1785" s="36"/>
      <c r="H1785" s="36"/>
      <c r="I1785" s="206"/>
      <c r="J1785" s="36"/>
      <c r="K1785" s="36"/>
      <c r="L1785" s="39"/>
      <c r="M1785" s="207"/>
      <c r="N1785" s="208"/>
      <c r="O1785" s="71"/>
      <c r="P1785" s="71"/>
      <c r="Q1785" s="71"/>
      <c r="R1785" s="71"/>
      <c r="S1785" s="71"/>
      <c r="T1785" s="72"/>
      <c r="U1785" s="34"/>
      <c r="V1785" s="34"/>
      <c r="W1785" s="34"/>
      <c r="X1785" s="34"/>
      <c r="Y1785" s="34"/>
      <c r="Z1785" s="34"/>
      <c r="AA1785" s="34"/>
      <c r="AB1785" s="34"/>
      <c r="AC1785" s="34"/>
      <c r="AD1785" s="34"/>
      <c r="AE1785" s="34"/>
      <c r="AT1785" s="17" t="s">
        <v>174</v>
      </c>
      <c r="AU1785" s="17" t="s">
        <v>84</v>
      </c>
    </row>
    <row r="1786" spans="1:65" s="2" customFormat="1" ht="24.2" customHeight="1">
      <c r="A1786" s="34"/>
      <c r="B1786" s="35"/>
      <c r="C1786" s="231" t="s">
        <v>2530</v>
      </c>
      <c r="D1786" s="231" t="s">
        <v>218</v>
      </c>
      <c r="E1786" s="232" t="s">
        <v>2531</v>
      </c>
      <c r="F1786" s="233" t="s">
        <v>2532</v>
      </c>
      <c r="G1786" s="234" t="s">
        <v>2528</v>
      </c>
      <c r="H1786" s="235">
        <v>0.14000000000000001</v>
      </c>
      <c r="I1786" s="236"/>
      <c r="J1786" s="237">
        <f>ROUND(I1786*H1786,2)</f>
        <v>0</v>
      </c>
      <c r="K1786" s="233" t="s">
        <v>171</v>
      </c>
      <c r="L1786" s="238"/>
      <c r="M1786" s="239" t="s">
        <v>1</v>
      </c>
      <c r="N1786" s="240" t="s">
        <v>42</v>
      </c>
      <c r="O1786" s="71"/>
      <c r="P1786" s="200">
        <f>O1786*H1786</f>
        <v>0</v>
      </c>
      <c r="Q1786" s="200">
        <v>1.1299999999999999E-3</v>
      </c>
      <c r="R1786" s="200">
        <f>Q1786*H1786</f>
        <v>1.582E-4</v>
      </c>
      <c r="S1786" s="200">
        <v>0</v>
      </c>
      <c r="T1786" s="201">
        <f>S1786*H1786</f>
        <v>0</v>
      </c>
      <c r="U1786" s="34"/>
      <c r="V1786" s="34"/>
      <c r="W1786" s="34"/>
      <c r="X1786" s="34"/>
      <c r="Y1786" s="34"/>
      <c r="Z1786" s="34"/>
      <c r="AA1786" s="34"/>
      <c r="AB1786" s="34"/>
      <c r="AC1786" s="34"/>
      <c r="AD1786" s="34"/>
      <c r="AE1786" s="34"/>
      <c r="AR1786" s="202" t="s">
        <v>1069</v>
      </c>
      <c r="AT1786" s="202" t="s">
        <v>218</v>
      </c>
      <c r="AU1786" s="202" t="s">
        <v>84</v>
      </c>
      <c r="AY1786" s="17" t="s">
        <v>164</v>
      </c>
      <c r="BE1786" s="203">
        <f>IF(N1786="základní",J1786,0)</f>
        <v>0</v>
      </c>
      <c r="BF1786" s="203">
        <f>IF(N1786="snížená",J1786,0)</f>
        <v>0</v>
      </c>
      <c r="BG1786" s="203">
        <f>IF(N1786="zákl. přenesená",J1786,0)</f>
        <v>0</v>
      </c>
      <c r="BH1786" s="203">
        <f>IF(N1786="sníž. přenesená",J1786,0)</f>
        <v>0</v>
      </c>
      <c r="BI1786" s="203">
        <f>IF(N1786="nulová",J1786,0)</f>
        <v>0</v>
      </c>
      <c r="BJ1786" s="17" t="s">
        <v>84</v>
      </c>
      <c r="BK1786" s="203">
        <f>ROUND(I1786*H1786,2)</f>
        <v>0</v>
      </c>
      <c r="BL1786" s="17" t="s">
        <v>865</v>
      </c>
      <c r="BM1786" s="202" t="s">
        <v>2533</v>
      </c>
    </row>
    <row r="1787" spans="1:65" s="2" customFormat="1" ht="11.25">
      <c r="A1787" s="34"/>
      <c r="B1787" s="35"/>
      <c r="C1787" s="36"/>
      <c r="D1787" s="204" t="s">
        <v>174</v>
      </c>
      <c r="E1787" s="36"/>
      <c r="F1787" s="205" t="s">
        <v>2532</v>
      </c>
      <c r="G1787" s="36"/>
      <c r="H1787" s="36"/>
      <c r="I1787" s="206"/>
      <c r="J1787" s="36"/>
      <c r="K1787" s="36"/>
      <c r="L1787" s="39"/>
      <c r="M1787" s="207"/>
      <c r="N1787" s="208"/>
      <c r="O1787" s="71"/>
      <c r="P1787" s="71"/>
      <c r="Q1787" s="71"/>
      <c r="R1787" s="71"/>
      <c r="S1787" s="71"/>
      <c r="T1787" s="72"/>
      <c r="U1787" s="34"/>
      <c r="V1787" s="34"/>
      <c r="W1787" s="34"/>
      <c r="X1787" s="34"/>
      <c r="Y1787" s="34"/>
      <c r="Z1787" s="34"/>
      <c r="AA1787" s="34"/>
      <c r="AB1787" s="34"/>
      <c r="AC1787" s="34"/>
      <c r="AD1787" s="34"/>
      <c r="AE1787" s="34"/>
      <c r="AT1787" s="17" t="s">
        <v>174</v>
      </c>
      <c r="AU1787" s="17" t="s">
        <v>84</v>
      </c>
    </row>
    <row r="1788" spans="1:65" s="2" customFormat="1" ht="24.2" customHeight="1">
      <c r="A1788" s="34"/>
      <c r="B1788" s="35"/>
      <c r="C1788" s="231" t="s">
        <v>84</v>
      </c>
      <c r="D1788" s="231" t="s">
        <v>218</v>
      </c>
      <c r="E1788" s="232" t="s">
        <v>2534</v>
      </c>
      <c r="F1788" s="233" t="s">
        <v>2535</v>
      </c>
      <c r="G1788" s="234" t="s">
        <v>322</v>
      </c>
      <c r="H1788" s="235">
        <v>1</v>
      </c>
      <c r="I1788" s="236"/>
      <c r="J1788" s="237">
        <f>ROUND(I1788*H1788,2)</f>
        <v>0</v>
      </c>
      <c r="K1788" s="233" t="s">
        <v>1</v>
      </c>
      <c r="L1788" s="238"/>
      <c r="M1788" s="239" t="s">
        <v>1</v>
      </c>
      <c r="N1788" s="240" t="s">
        <v>42</v>
      </c>
      <c r="O1788" s="71"/>
      <c r="P1788" s="200">
        <f>O1788*H1788</f>
        <v>0</v>
      </c>
      <c r="Q1788" s="200">
        <v>8.0000000000000002E-3</v>
      </c>
      <c r="R1788" s="200">
        <f>Q1788*H1788</f>
        <v>8.0000000000000002E-3</v>
      </c>
      <c r="S1788" s="200">
        <v>0</v>
      </c>
      <c r="T1788" s="201">
        <f>S1788*H1788</f>
        <v>0</v>
      </c>
      <c r="U1788" s="34"/>
      <c r="V1788" s="34"/>
      <c r="W1788" s="34"/>
      <c r="X1788" s="34"/>
      <c r="Y1788" s="34"/>
      <c r="Z1788" s="34"/>
      <c r="AA1788" s="34"/>
      <c r="AB1788" s="34"/>
      <c r="AC1788" s="34"/>
      <c r="AD1788" s="34"/>
      <c r="AE1788" s="34"/>
      <c r="AR1788" s="202" t="s">
        <v>1069</v>
      </c>
      <c r="AT1788" s="202" t="s">
        <v>218</v>
      </c>
      <c r="AU1788" s="202" t="s">
        <v>84</v>
      </c>
      <c r="AY1788" s="17" t="s">
        <v>164</v>
      </c>
      <c r="BE1788" s="203">
        <f>IF(N1788="základní",J1788,0)</f>
        <v>0</v>
      </c>
      <c r="BF1788" s="203">
        <f>IF(N1788="snížená",J1788,0)</f>
        <v>0</v>
      </c>
      <c r="BG1788" s="203">
        <f>IF(N1788="zákl. přenesená",J1788,0)</f>
        <v>0</v>
      </c>
      <c r="BH1788" s="203">
        <f>IF(N1788="sníž. přenesená",J1788,0)</f>
        <v>0</v>
      </c>
      <c r="BI1788" s="203">
        <f>IF(N1788="nulová",J1788,0)</f>
        <v>0</v>
      </c>
      <c r="BJ1788" s="17" t="s">
        <v>84</v>
      </c>
      <c r="BK1788" s="203">
        <f>ROUND(I1788*H1788,2)</f>
        <v>0</v>
      </c>
      <c r="BL1788" s="17" t="s">
        <v>865</v>
      </c>
      <c r="BM1788" s="202" t="s">
        <v>2536</v>
      </c>
    </row>
    <row r="1789" spans="1:65" s="2" customFormat="1" ht="19.5">
      <c r="A1789" s="34"/>
      <c r="B1789" s="35"/>
      <c r="C1789" s="36"/>
      <c r="D1789" s="204" t="s">
        <v>174</v>
      </c>
      <c r="E1789" s="36"/>
      <c r="F1789" s="205" t="s">
        <v>2535</v>
      </c>
      <c r="G1789" s="36"/>
      <c r="H1789" s="36"/>
      <c r="I1789" s="206"/>
      <c r="J1789" s="36"/>
      <c r="K1789" s="36"/>
      <c r="L1789" s="39"/>
      <c r="M1789" s="207"/>
      <c r="N1789" s="208"/>
      <c r="O1789" s="71"/>
      <c r="P1789" s="71"/>
      <c r="Q1789" s="71"/>
      <c r="R1789" s="71"/>
      <c r="S1789" s="71"/>
      <c r="T1789" s="72"/>
      <c r="U1789" s="34"/>
      <c r="V1789" s="34"/>
      <c r="W1789" s="34"/>
      <c r="X1789" s="34"/>
      <c r="Y1789" s="34"/>
      <c r="Z1789" s="34"/>
      <c r="AA1789" s="34"/>
      <c r="AB1789" s="34"/>
      <c r="AC1789" s="34"/>
      <c r="AD1789" s="34"/>
      <c r="AE1789" s="34"/>
      <c r="AT1789" s="17" t="s">
        <v>174</v>
      </c>
      <c r="AU1789" s="17" t="s">
        <v>84</v>
      </c>
    </row>
    <row r="1790" spans="1:65" s="13" customFormat="1" ht="11.25">
      <c r="B1790" s="209"/>
      <c r="C1790" s="210"/>
      <c r="D1790" s="204" t="s">
        <v>176</v>
      </c>
      <c r="E1790" s="211" t="s">
        <v>1</v>
      </c>
      <c r="F1790" s="212" t="s">
        <v>2537</v>
      </c>
      <c r="G1790" s="210"/>
      <c r="H1790" s="213">
        <v>1</v>
      </c>
      <c r="I1790" s="214"/>
      <c r="J1790" s="210"/>
      <c r="K1790" s="210"/>
      <c r="L1790" s="215"/>
      <c r="M1790" s="216"/>
      <c r="N1790" s="217"/>
      <c r="O1790" s="217"/>
      <c r="P1790" s="217"/>
      <c r="Q1790" s="217"/>
      <c r="R1790" s="217"/>
      <c r="S1790" s="217"/>
      <c r="T1790" s="218"/>
      <c r="AT1790" s="219" t="s">
        <v>176</v>
      </c>
      <c r="AU1790" s="219" t="s">
        <v>84</v>
      </c>
      <c r="AV1790" s="13" t="s">
        <v>84</v>
      </c>
      <c r="AW1790" s="13" t="s">
        <v>32</v>
      </c>
      <c r="AX1790" s="13" t="s">
        <v>82</v>
      </c>
      <c r="AY1790" s="219" t="s">
        <v>164</v>
      </c>
    </row>
    <row r="1791" spans="1:65" s="2" customFormat="1" ht="24.2" customHeight="1">
      <c r="A1791" s="34"/>
      <c r="B1791" s="35"/>
      <c r="C1791" s="191" t="s">
        <v>2538</v>
      </c>
      <c r="D1791" s="191" t="s">
        <v>167</v>
      </c>
      <c r="E1791" s="192" t="s">
        <v>2539</v>
      </c>
      <c r="F1791" s="193" t="s">
        <v>2540</v>
      </c>
      <c r="G1791" s="194" t="s">
        <v>1992</v>
      </c>
      <c r="H1791" s="195">
        <v>244.54499999999999</v>
      </c>
      <c r="I1791" s="196"/>
      <c r="J1791" s="197">
        <f>ROUND(I1791*H1791,2)</f>
        <v>0</v>
      </c>
      <c r="K1791" s="193" t="s">
        <v>171</v>
      </c>
      <c r="L1791" s="39"/>
      <c r="M1791" s="198" t="s">
        <v>1</v>
      </c>
      <c r="N1791" s="199" t="s">
        <v>42</v>
      </c>
      <c r="O1791" s="71"/>
      <c r="P1791" s="200">
        <f>O1791*H1791</f>
        <v>0</v>
      </c>
      <c r="Q1791" s="200">
        <v>5.0000000000000002E-5</v>
      </c>
      <c r="R1791" s="200">
        <f>Q1791*H1791</f>
        <v>1.222725E-2</v>
      </c>
      <c r="S1791" s="200">
        <v>0</v>
      </c>
      <c r="T1791" s="201">
        <f>S1791*H1791</f>
        <v>0</v>
      </c>
      <c r="U1791" s="34"/>
      <c r="V1791" s="34"/>
      <c r="W1791" s="34"/>
      <c r="X1791" s="34"/>
      <c r="Y1791" s="34"/>
      <c r="Z1791" s="34"/>
      <c r="AA1791" s="34"/>
      <c r="AB1791" s="34"/>
      <c r="AC1791" s="34"/>
      <c r="AD1791" s="34"/>
      <c r="AE1791" s="34"/>
      <c r="AR1791" s="202" t="s">
        <v>865</v>
      </c>
      <c r="AT1791" s="202" t="s">
        <v>167</v>
      </c>
      <c r="AU1791" s="202" t="s">
        <v>84</v>
      </c>
      <c r="AY1791" s="17" t="s">
        <v>164</v>
      </c>
      <c r="BE1791" s="203">
        <f>IF(N1791="základní",J1791,0)</f>
        <v>0</v>
      </c>
      <c r="BF1791" s="203">
        <f>IF(N1791="snížená",J1791,0)</f>
        <v>0</v>
      </c>
      <c r="BG1791" s="203">
        <f>IF(N1791="zákl. přenesená",J1791,0)</f>
        <v>0</v>
      </c>
      <c r="BH1791" s="203">
        <f>IF(N1791="sníž. přenesená",J1791,0)</f>
        <v>0</v>
      </c>
      <c r="BI1791" s="203">
        <f>IF(N1791="nulová",J1791,0)</f>
        <v>0</v>
      </c>
      <c r="BJ1791" s="17" t="s">
        <v>84</v>
      </c>
      <c r="BK1791" s="203">
        <f>ROUND(I1791*H1791,2)</f>
        <v>0</v>
      </c>
      <c r="BL1791" s="17" t="s">
        <v>865</v>
      </c>
      <c r="BM1791" s="202" t="s">
        <v>2541</v>
      </c>
    </row>
    <row r="1792" spans="1:65" s="2" customFormat="1" ht="19.5">
      <c r="A1792" s="34"/>
      <c r="B1792" s="35"/>
      <c r="C1792" s="36"/>
      <c r="D1792" s="204" t="s">
        <v>174</v>
      </c>
      <c r="E1792" s="36"/>
      <c r="F1792" s="205" t="s">
        <v>2542</v>
      </c>
      <c r="G1792" s="36"/>
      <c r="H1792" s="36"/>
      <c r="I1792" s="206"/>
      <c r="J1792" s="36"/>
      <c r="K1792" s="36"/>
      <c r="L1792" s="39"/>
      <c r="M1792" s="207"/>
      <c r="N1792" s="208"/>
      <c r="O1792" s="71"/>
      <c r="P1792" s="71"/>
      <c r="Q1792" s="71"/>
      <c r="R1792" s="71"/>
      <c r="S1792" s="71"/>
      <c r="T1792" s="72"/>
      <c r="U1792" s="34"/>
      <c r="V1792" s="34"/>
      <c r="W1792" s="34"/>
      <c r="X1792" s="34"/>
      <c r="Y1792" s="34"/>
      <c r="Z1792" s="34"/>
      <c r="AA1792" s="34"/>
      <c r="AB1792" s="34"/>
      <c r="AC1792" s="34"/>
      <c r="AD1792" s="34"/>
      <c r="AE1792" s="34"/>
      <c r="AT1792" s="17" t="s">
        <v>174</v>
      </c>
      <c r="AU1792" s="17" t="s">
        <v>84</v>
      </c>
    </row>
    <row r="1793" spans="1:65" s="13" customFormat="1" ht="22.5">
      <c r="B1793" s="209"/>
      <c r="C1793" s="210"/>
      <c r="D1793" s="204" t="s">
        <v>176</v>
      </c>
      <c r="E1793" s="211" t="s">
        <v>1</v>
      </c>
      <c r="F1793" s="212" t="s">
        <v>2543</v>
      </c>
      <c r="G1793" s="210"/>
      <c r="H1793" s="213">
        <v>244.54499999999999</v>
      </c>
      <c r="I1793" s="214"/>
      <c r="J1793" s="210"/>
      <c r="K1793" s="210"/>
      <c r="L1793" s="215"/>
      <c r="M1793" s="216"/>
      <c r="N1793" s="217"/>
      <c r="O1793" s="217"/>
      <c r="P1793" s="217"/>
      <c r="Q1793" s="217"/>
      <c r="R1793" s="217"/>
      <c r="S1793" s="217"/>
      <c r="T1793" s="218"/>
      <c r="AT1793" s="219" t="s">
        <v>176</v>
      </c>
      <c r="AU1793" s="219" t="s">
        <v>84</v>
      </c>
      <c r="AV1793" s="13" t="s">
        <v>84</v>
      </c>
      <c r="AW1793" s="13" t="s">
        <v>32</v>
      </c>
      <c r="AX1793" s="13" t="s">
        <v>82</v>
      </c>
      <c r="AY1793" s="219" t="s">
        <v>164</v>
      </c>
    </row>
    <row r="1794" spans="1:65" s="2" customFormat="1" ht="24.2" customHeight="1">
      <c r="A1794" s="34"/>
      <c r="B1794" s="35"/>
      <c r="C1794" s="231" t="s">
        <v>2544</v>
      </c>
      <c r="D1794" s="231" t="s">
        <v>218</v>
      </c>
      <c r="E1794" s="232" t="s">
        <v>2545</v>
      </c>
      <c r="F1794" s="233" t="s">
        <v>2546</v>
      </c>
      <c r="G1794" s="234" t="s">
        <v>244</v>
      </c>
      <c r="H1794" s="235">
        <v>8.5</v>
      </c>
      <c r="I1794" s="236"/>
      <c r="J1794" s="237">
        <f>ROUND(I1794*H1794,2)</f>
        <v>0</v>
      </c>
      <c r="K1794" s="233" t="s">
        <v>171</v>
      </c>
      <c r="L1794" s="238"/>
      <c r="M1794" s="239" t="s">
        <v>1</v>
      </c>
      <c r="N1794" s="240" t="s">
        <v>42</v>
      </c>
      <c r="O1794" s="71"/>
      <c r="P1794" s="200">
        <f>O1794*H1794</f>
        <v>0</v>
      </c>
      <c r="Q1794" s="200">
        <v>1.5980000000000001E-2</v>
      </c>
      <c r="R1794" s="200">
        <f>Q1794*H1794</f>
        <v>0.13583000000000001</v>
      </c>
      <c r="S1794" s="200">
        <v>0</v>
      </c>
      <c r="T1794" s="201">
        <f>S1794*H1794</f>
        <v>0</v>
      </c>
      <c r="U1794" s="34"/>
      <c r="V1794" s="34"/>
      <c r="W1794" s="34"/>
      <c r="X1794" s="34"/>
      <c r="Y1794" s="34"/>
      <c r="Z1794" s="34"/>
      <c r="AA1794" s="34"/>
      <c r="AB1794" s="34"/>
      <c r="AC1794" s="34"/>
      <c r="AD1794" s="34"/>
      <c r="AE1794" s="34"/>
      <c r="AR1794" s="202" t="s">
        <v>1069</v>
      </c>
      <c r="AT1794" s="202" t="s">
        <v>218</v>
      </c>
      <c r="AU1794" s="202" t="s">
        <v>84</v>
      </c>
      <c r="AY1794" s="17" t="s">
        <v>164</v>
      </c>
      <c r="BE1794" s="203">
        <f>IF(N1794="základní",J1794,0)</f>
        <v>0</v>
      </c>
      <c r="BF1794" s="203">
        <f>IF(N1794="snížená",J1794,0)</f>
        <v>0</v>
      </c>
      <c r="BG1794" s="203">
        <f>IF(N1794="zákl. přenesená",J1794,0)</f>
        <v>0</v>
      </c>
      <c r="BH1794" s="203">
        <f>IF(N1794="sníž. přenesená",J1794,0)</f>
        <v>0</v>
      </c>
      <c r="BI1794" s="203">
        <f>IF(N1794="nulová",J1794,0)</f>
        <v>0</v>
      </c>
      <c r="BJ1794" s="17" t="s">
        <v>84</v>
      </c>
      <c r="BK1794" s="203">
        <f>ROUND(I1794*H1794,2)</f>
        <v>0</v>
      </c>
      <c r="BL1794" s="17" t="s">
        <v>865</v>
      </c>
      <c r="BM1794" s="202" t="s">
        <v>2547</v>
      </c>
    </row>
    <row r="1795" spans="1:65" s="2" customFormat="1" ht="11.25">
      <c r="A1795" s="34"/>
      <c r="B1795" s="35"/>
      <c r="C1795" s="36"/>
      <c r="D1795" s="204" t="s">
        <v>174</v>
      </c>
      <c r="E1795" s="36"/>
      <c r="F1795" s="205" t="s">
        <v>2546</v>
      </c>
      <c r="G1795" s="36"/>
      <c r="H1795" s="36"/>
      <c r="I1795" s="206"/>
      <c r="J1795" s="36"/>
      <c r="K1795" s="36"/>
      <c r="L1795" s="39"/>
      <c r="M1795" s="207"/>
      <c r="N1795" s="208"/>
      <c r="O1795" s="71"/>
      <c r="P1795" s="71"/>
      <c r="Q1795" s="71"/>
      <c r="R1795" s="71"/>
      <c r="S1795" s="71"/>
      <c r="T1795" s="72"/>
      <c r="U1795" s="34"/>
      <c r="V1795" s="34"/>
      <c r="W1795" s="34"/>
      <c r="X1795" s="34"/>
      <c r="Y1795" s="34"/>
      <c r="Z1795" s="34"/>
      <c r="AA1795" s="34"/>
      <c r="AB1795" s="34"/>
      <c r="AC1795" s="34"/>
      <c r="AD1795" s="34"/>
      <c r="AE1795" s="34"/>
      <c r="AT1795" s="17" t="s">
        <v>174</v>
      </c>
      <c r="AU1795" s="17" t="s">
        <v>84</v>
      </c>
    </row>
    <row r="1796" spans="1:65" s="13" customFormat="1" ht="11.25">
      <c r="B1796" s="209"/>
      <c r="C1796" s="210"/>
      <c r="D1796" s="204" t="s">
        <v>176</v>
      </c>
      <c r="E1796" s="211" t="s">
        <v>1</v>
      </c>
      <c r="F1796" s="212" t="s">
        <v>2548</v>
      </c>
      <c r="G1796" s="210"/>
      <c r="H1796" s="213">
        <v>8.5</v>
      </c>
      <c r="I1796" s="214"/>
      <c r="J1796" s="210"/>
      <c r="K1796" s="210"/>
      <c r="L1796" s="215"/>
      <c r="M1796" s="216"/>
      <c r="N1796" s="217"/>
      <c r="O1796" s="217"/>
      <c r="P1796" s="217"/>
      <c r="Q1796" s="217"/>
      <c r="R1796" s="217"/>
      <c r="S1796" s="217"/>
      <c r="T1796" s="218"/>
      <c r="AT1796" s="219" t="s">
        <v>176</v>
      </c>
      <c r="AU1796" s="219" t="s">
        <v>84</v>
      </c>
      <c r="AV1796" s="13" t="s">
        <v>84</v>
      </c>
      <c r="AW1796" s="13" t="s">
        <v>32</v>
      </c>
      <c r="AX1796" s="13" t="s">
        <v>82</v>
      </c>
      <c r="AY1796" s="219" t="s">
        <v>164</v>
      </c>
    </row>
    <row r="1797" spans="1:65" s="2" customFormat="1" ht="14.45" customHeight="1">
      <c r="A1797" s="34"/>
      <c r="B1797" s="35"/>
      <c r="C1797" s="231" t="s">
        <v>2549</v>
      </c>
      <c r="D1797" s="231" t="s">
        <v>218</v>
      </c>
      <c r="E1797" s="232" t="s">
        <v>2516</v>
      </c>
      <c r="F1797" s="233" t="s">
        <v>2517</v>
      </c>
      <c r="G1797" s="234" t="s">
        <v>207</v>
      </c>
      <c r="H1797" s="235">
        <v>7.0000000000000001E-3</v>
      </c>
      <c r="I1797" s="236"/>
      <c r="J1797" s="237">
        <f>ROUND(I1797*H1797,2)</f>
        <v>0</v>
      </c>
      <c r="K1797" s="233" t="s">
        <v>171</v>
      </c>
      <c r="L1797" s="238"/>
      <c r="M1797" s="239" t="s">
        <v>1</v>
      </c>
      <c r="N1797" s="240" t="s">
        <v>42</v>
      </c>
      <c r="O1797" s="71"/>
      <c r="P1797" s="200">
        <f>O1797*H1797</f>
        <v>0</v>
      </c>
      <c r="Q1797" s="200">
        <v>1</v>
      </c>
      <c r="R1797" s="200">
        <f>Q1797*H1797</f>
        <v>7.0000000000000001E-3</v>
      </c>
      <c r="S1797" s="200">
        <v>0</v>
      </c>
      <c r="T1797" s="201">
        <f>S1797*H1797</f>
        <v>0</v>
      </c>
      <c r="U1797" s="34"/>
      <c r="V1797" s="34"/>
      <c r="W1797" s="34"/>
      <c r="X1797" s="34"/>
      <c r="Y1797" s="34"/>
      <c r="Z1797" s="34"/>
      <c r="AA1797" s="34"/>
      <c r="AB1797" s="34"/>
      <c r="AC1797" s="34"/>
      <c r="AD1797" s="34"/>
      <c r="AE1797" s="34"/>
      <c r="AR1797" s="202" t="s">
        <v>1069</v>
      </c>
      <c r="AT1797" s="202" t="s">
        <v>218</v>
      </c>
      <c r="AU1797" s="202" t="s">
        <v>84</v>
      </c>
      <c r="AY1797" s="17" t="s">
        <v>164</v>
      </c>
      <c r="BE1797" s="203">
        <f>IF(N1797="základní",J1797,0)</f>
        <v>0</v>
      </c>
      <c r="BF1797" s="203">
        <f>IF(N1797="snížená",J1797,0)</f>
        <v>0</v>
      </c>
      <c r="BG1797" s="203">
        <f>IF(N1797="zákl. přenesená",J1797,0)</f>
        <v>0</v>
      </c>
      <c r="BH1797" s="203">
        <f>IF(N1797="sníž. přenesená",J1797,0)</f>
        <v>0</v>
      </c>
      <c r="BI1797" s="203">
        <f>IF(N1797="nulová",J1797,0)</f>
        <v>0</v>
      </c>
      <c r="BJ1797" s="17" t="s">
        <v>84</v>
      </c>
      <c r="BK1797" s="203">
        <f>ROUND(I1797*H1797,2)</f>
        <v>0</v>
      </c>
      <c r="BL1797" s="17" t="s">
        <v>865</v>
      </c>
      <c r="BM1797" s="202" t="s">
        <v>2550</v>
      </c>
    </row>
    <row r="1798" spans="1:65" s="2" customFormat="1" ht="11.25">
      <c r="A1798" s="34"/>
      <c r="B1798" s="35"/>
      <c r="C1798" s="36"/>
      <c r="D1798" s="204" t="s">
        <v>174</v>
      </c>
      <c r="E1798" s="36"/>
      <c r="F1798" s="205" t="s">
        <v>2517</v>
      </c>
      <c r="G1798" s="36"/>
      <c r="H1798" s="36"/>
      <c r="I1798" s="206"/>
      <c r="J1798" s="36"/>
      <c r="K1798" s="36"/>
      <c r="L1798" s="39"/>
      <c r="M1798" s="207"/>
      <c r="N1798" s="208"/>
      <c r="O1798" s="71"/>
      <c r="P1798" s="71"/>
      <c r="Q1798" s="71"/>
      <c r="R1798" s="71"/>
      <c r="S1798" s="71"/>
      <c r="T1798" s="72"/>
      <c r="U1798" s="34"/>
      <c r="V1798" s="34"/>
      <c r="W1798" s="34"/>
      <c r="X1798" s="34"/>
      <c r="Y1798" s="34"/>
      <c r="Z1798" s="34"/>
      <c r="AA1798" s="34"/>
      <c r="AB1798" s="34"/>
      <c r="AC1798" s="34"/>
      <c r="AD1798" s="34"/>
      <c r="AE1798" s="34"/>
      <c r="AT1798" s="17" t="s">
        <v>174</v>
      </c>
      <c r="AU1798" s="17" t="s">
        <v>84</v>
      </c>
    </row>
    <row r="1799" spans="1:65" s="13" customFormat="1" ht="22.5">
      <c r="B1799" s="209"/>
      <c r="C1799" s="210"/>
      <c r="D1799" s="204" t="s">
        <v>176</v>
      </c>
      <c r="E1799" s="211" t="s">
        <v>1</v>
      </c>
      <c r="F1799" s="212" t="s">
        <v>2551</v>
      </c>
      <c r="G1799" s="210"/>
      <c r="H1799" s="213">
        <v>7.0000000000000001E-3</v>
      </c>
      <c r="I1799" s="214"/>
      <c r="J1799" s="210"/>
      <c r="K1799" s="210"/>
      <c r="L1799" s="215"/>
      <c r="M1799" s="216"/>
      <c r="N1799" s="217"/>
      <c r="O1799" s="217"/>
      <c r="P1799" s="217"/>
      <c r="Q1799" s="217"/>
      <c r="R1799" s="217"/>
      <c r="S1799" s="217"/>
      <c r="T1799" s="218"/>
      <c r="AT1799" s="219" t="s">
        <v>176</v>
      </c>
      <c r="AU1799" s="219" t="s">
        <v>84</v>
      </c>
      <c r="AV1799" s="13" t="s">
        <v>84</v>
      </c>
      <c r="AW1799" s="13" t="s">
        <v>32</v>
      </c>
      <c r="AX1799" s="13" t="s">
        <v>82</v>
      </c>
      <c r="AY1799" s="219" t="s">
        <v>164</v>
      </c>
    </row>
    <row r="1800" spans="1:65" s="2" customFormat="1" ht="14.45" customHeight="1">
      <c r="A1800" s="34"/>
      <c r="B1800" s="35"/>
      <c r="C1800" s="231" t="s">
        <v>2552</v>
      </c>
      <c r="D1800" s="231" t="s">
        <v>218</v>
      </c>
      <c r="E1800" s="232" t="s">
        <v>2553</v>
      </c>
      <c r="F1800" s="233" t="s">
        <v>2554</v>
      </c>
      <c r="G1800" s="234" t="s">
        <v>207</v>
      </c>
      <c r="H1800" s="235">
        <v>0.114</v>
      </c>
      <c r="I1800" s="236"/>
      <c r="J1800" s="237">
        <f>ROUND(I1800*H1800,2)</f>
        <v>0</v>
      </c>
      <c r="K1800" s="233" t="s">
        <v>171</v>
      </c>
      <c r="L1800" s="238"/>
      <c r="M1800" s="239" t="s">
        <v>1</v>
      </c>
      <c r="N1800" s="240" t="s">
        <v>42</v>
      </c>
      <c r="O1800" s="71"/>
      <c r="P1800" s="200">
        <f>O1800*H1800</f>
        <v>0</v>
      </c>
      <c r="Q1800" s="200">
        <v>1</v>
      </c>
      <c r="R1800" s="200">
        <f>Q1800*H1800</f>
        <v>0.114</v>
      </c>
      <c r="S1800" s="200">
        <v>0</v>
      </c>
      <c r="T1800" s="201">
        <f>S1800*H1800</f>
        <v>0</v>
      </c>
      <c r="U1800" s="34"/>
      <c r="V1800" s="34"/>
      <c r="W1800" s="34"/>
      <c r="X1800" s="34"/>
      <c r="Y1800" s="34"/>
      <c r="Z1800" s="34"/>
      <c r="AA1800" s="34"/>
      <c r="AB1800" s="34"/>
      <c r="AC1800" s="34"/>
      <c r="AD1800" s="34"/>
      <c r="AE1800" s="34"/>
      <c r="AR1800" s="202" t="s">
        <v>1069</v>
      </c>
      <c r="AT1800" s="202" t="s">
        <v>218</v>
      </c>
      <c r="AU1800" s="202" t="s">
        <v>84</v>
      </c>
      <c r="AY1800" s="17" t="s">
        <v>164</v>
      </c>
      <c r="BE1800" s="203">
        <f>IF(N1800="základní",J1800,0)</f>
        <v>0</v>
      </c>
      <c r="BF1800" s="203">
        <f>IF(N1800="snížená",J1800,0)</f>
        <v>0</v>
      </c>
      <c r="BG1800" s="203">
        <f>IF(N1800="zákl. přenesená",J1800,0)</f>
        <v>0</v>
      </c>
      <c r="BH1800" s="203">
        <f>IF(N1800="sníž. přenesená",J1800,0)</f>
        <v>0</v>
      </c>
      <c r="BI1800" s="203">
        <f>IF(N1800="nulová",J1800,0)</f>
        <v>0</v>
      </c>
      <c r="BJ1800" s="17" t="s">
        <v>84</v>
      </c>
      <c r="BK1800" s="203">
        <f>ROUND(I1800*H1800,2)</f>
        <v>0</v>
      </c>
      <c r="BL1800" s="17" t="s">
        <v>865</v>
      </c>
      <c r="BM1800" s="202" t="s">
        <v>2555</v>
      </c>
    </row>
    <row r="1801" spans="1:65" s="2" customFormat="1" ht="11.25">
      <c r="A1801" s="34"/>
      <c r="B1801" s="35"/>
      <c r="C1801" s="36"/>
      <c r="D1801" s="204" t="s">
        <v>174</v>
      </c>
      <c r="E1801" s="36"/>
      <c r="F1801" s="205" t="s">
        <v>2554</v>
      </c>
      <c r="G1801" s="36"/>
      <c r="H1801" s="36"/>
      <c r="I1801" s="206"/>
      <c r="J1801" s="36"/>
      <c r="K1801" s="36"/>
      <c r="L1801" s="39"/>
      <c r="M1801" s="207"/>
      <c r="N1801" s="208"/>
      <c r="O1801" s="71"/>
      <c r="P1801" s="71"/>
      <c r="Q1801" s="71"/>
      <c r="R1801" s="71"/>
      <c r="S1801" s="71"/>
      <c r="T1801" s="72"/>
      <c r="U1801" s="34"/>
      <c r="V1801" s="34"/>
      <c r="W1801" s="34"/>
      <c r="X1801" s="34"/>
      <c r="Y1801" s="34"/>
      <c r="Z1801" s="34"/>
      <c r="AA1801" s="34"/>
      <c r="AB1801" s="34"/>
      <c r="AC1801" s="34"/>
      <c r="AD1801" s="34"/>
      <c r="AE1801" s="34"/>
      <c r="AT1801" s="17" t="s">
        <v>174</v>
      </c>
      <c r="AU1801" s="17" t="s">
        <v>84</v>
      </c>
    </row>
    <row r="1802" spans="1:65" s="13" customFormat="1" ht="22.5">
      <c r="B1802" s="209"/>
      <c r="C1802" s="210"/>
      <c r="D1802" s="204" t="s">
        <v>176</v>
      </c>
      <c r="E1802" s="211" t="s">
        <v>1</v>
      </c>
      <c r="F1802" s="212" t="s">
        <v>2556</v>
      </c>
      <c r="G1802" s="210"/>
      <c r="H1802" s="213">
        <v>0.114</v>
      </c>
      <c r="I1802" s="214"/>
      <c r="J1802" s="210"/>
      <c r="K1802" s="210"/>
      <c r="L1802" s="215"/>
      <c r="M1802" s="216"/>
      <c r="N1802" s="217"/>
      <c r="O1802" s="217"/>
      <c r="P1802" s="217"/>
      <c r="Q1802" s="217"/>
      <c r="R1802" s="217"/>
      <c r="S1802" s="217"/>
      <c r="T1802" s="218"/>
      <c r="AT1802" s="219" t="s">
        <v>176</v>
      </c>
      <c r="AU1802" s="219" t="s">
        <v>84</v>
      </c>
      <c r="AV1802" s="13" t="s">
        <v>84</v>
      </c>
      <c r="AW1802" s="13" t="s">
        <v>32</v>
      </c>
      <c r="AX1802" s="13" t="s">
        <v>82</v>
      </c>
      <c r="AY1802" s="219" t="s">
        <v>164</v>
      </c>
    </row>
    <row r="1803" spans="1:65" s="2" customFormat="1" ht="24.2" customHeight="1">
      <c r="A1803" s="34"/>
      <c r="B1803" s="35"/>
      <c r="C1803" s="191" t="s">
        <v>2557</v>
      </c>
      <c r="D1803" s="191" t="s">
        <v>167</v>
      </c>
      <c r="E1803" s="192" t="s">
        <v>2558</v>
      </c>
      <c r="F1803" s="193" t="s">
        <v>2559</v>
      </c>
      <c r="G1803" s="194" t="s">
        <v>244</v>
      </c>
      <c r="H1803" s="195">
        <v>10.4</v>
      </c>
      <c r="I1803" s="196"/>
      <c r="J1803" s="197">
        <f>ROUND(I1803*H1803,2)</f>
        <v>0</v>
      </c>
      <c r="K1803" s="193" t="s">
        <v>1</v>
      </c>
      <c r="L1803" s="39"/>
      <c r="M1803" s="198" t="s">
        <v>1</v>
      </c>
      <c r="N1803" s="199" t="s">
        <v>42</v>
      </c>
      <c r="O1803" s="71"/>
      <c r="P1803" s="200">
        <f>O1803*H1803</f>
        <v>0</v>
      </c>
      <c r="Q1803" s="200">
        <v>1.7000000000000001E-4</v>
      </c>
      <c r="R1803" s="200">
        <f>Q1803*H1803</f>
        <v>1.7680000000000003E-3</v>
      </c>
      <c r="S1803" s="200">
        <v>0</v>
      </c>
      <c r="T1803" s="201">
        <f>S1803*H1803</f>
        <v>0</v>
      </c>
      <c r="U1803" s="34"/>
      <c r="V1803" s="34"/>
      <c r="W1803" s="34"/>
      <c r="X1803" s="34"/>
      <c r="Y1803" s="34"/>
      <c r="Z1803" s="34"/>
      <c r="AA1803" s="34"/>
      <c r="AB1803" s="34"/>
      <c r="AC1803" s="34"/>
      <c r="AD1803" s="34"/>
      <c r="AE1803" s="34"/>
      <c r="AR1803" s="202" t="s">
        <v>865</v>
      </c>
      <c r="AT1803" s="202" t="s">
        <v>167</v>
      </c>
      <c r="AU1803" s="202" t="s">
        <v>84</v>
      </c>
      <c r="AY1803" s="17" t="s">
        <v>164</v>
      </c>
      <c r="BE1803" s="203">
        <f>IF(N1803="základní",J1803,0)</f>
        <v>0</v>
      </c>
      <c r="BF1803" s="203">
        <f>IF(N1803="snížená",J1803,0)</f>
        <v>0</v>
      </c>
      <c r="BG1803" s="203">
        <f>IF(N1803="zákl. přenesená",J1803,0)</f>
        <v>0</v>
      </c>
      <c r="BH1803" s="203">
        <f>IF(N1803="sníž. přenesená",J1803,0)</f>
        <v>0</v>
      </c>
      <c r="BI1803" s="203">
        <f>IF(N1803="nulová",J1803,0)</f>
        <v>0</v>
      </c>
      <c r="BJ1803" s="17" t="s">
        <v>84</v>
      </c>
      <c r="BK1803" s="203">
        <f>ROUND(I1803*H1803,2)</f>
        <v>0</v>
      </c>
      <c r="BL1803" s="17" t="s">
        <v>865</v>
      </c>
      <c r="BM1803" s="202" t="s">
        <v>2560</v>
      </c>
    </row>
    <row r="1804" spans="1:65" s="2" customFormat="1" ht="19.5">
      <c r="A1804" s="34"/>
      <c r="B1804" s="35"/>
      <c r="C1804" s="36"/>
      <c r="D1804" s="204" t="s">
        <v>174</v>
      </c>
      <c r="E1804" s="36"/>
      <c r="F1804" s="205" t="s">
        <v>2559</v>
      </c>
      <c r="G1804" s="36"/>
      <c r="H1804" s="36"/>
      <c r="I1804" s="206"/>
      <c r="J1804" s="36"/>
      <c r="K1804" s="36"/>
      <c r="L1804" s="39"/>
      <c r="M1804" s="207"/>
      <c r="N1804" s="208"/>
      <c r="O1804" s="71"/>
      <c r="P1804" s="71"/>
      <c r="Q1804" s="71"/>
      <c r="R1804" s="71"/>
      <c r="S1804" s="71"/>
      <c r="T1804" s="72"/>
      <c r="U1804" s="34"/>
      <c r="V1804" s="34"/>
      <c r="W1804" s="34"/>
      <c r="X1804" s="34"/>
      <c r="Y1804" s="34"/>
      <c r="Z1804" s="34"/>
      <c r="AA1804" s="34"/>
      <c r="AB1804" s="34"/>
      <c r="AC1804" s="34"/>
      <c r="AD1804" s="34"/>
      <c r="AE1804" s="34"/>
      <c r="AT1804" s="17" t="s">
        <v>174</v>
      </c>
      <c r="AU1804" s="17" t="s">
        <v>84</v>
      </c>
    </row>
    <row r="1805" spans="1:65" s="13" customFormat="1" ht="11.25">
      <c r="B1805" s="209"/>
      <c r="C1805" s="210"/>
      <c r="D1805" s="204" t="s">
        <v>176</v>
      </c>
      <c r="E1805" s="211" t="s">
        <v>1</v>
      </c>
      <c r="F1805" s="212" t="s">
        <v>2561</v>
      </c>
      <c r="G1805" s="210"/>
      <c r="H1805" s="213">
        <v>10.4</v>
      </c>
      <c r="I1805" s="214"/>
      <c r="J1805" s="210"/>
      <c r="K1805" s="210"/>
      <c r="L1805" s="215"/>
      <c r="M1805" s="216"/>
      <c r="N1805" s="217"/>
      <c r="O1805" s="217"/>
      <c r="P1805" s="217"/>
      <c r="Q1805" s="217"/>
      <c r="R1805" s="217"/>
      <c r="S1805" s="217"/>
      <c r="T1805" s="218"/>
      <c r="AT1805" s="219" t="s">
        <v>176</v>
      </c>
      <c r="AU1805" s="219" t="s">
        <v>84</v>
      </c>
      <c r="AV1805" s="13" t="s">
        <v>84</v>
      </c>
      <c r="AW1805" s="13" t="s">
        <v>32</v>
      </c>
      <c r="AX1805" s="13" t="s">
        <v>82</v>
      </c>
      <c r="AY1805" s="219" t="s">
        <v>164</v>
      </c>
    </row>
    <row r="1806" spans="1:65" s="2" customFormat="1" ht="24.2" customHeight="1">
      <c r="A1806" s="34"/>
      <c r="B1806" s="35"/>
      <c r="C1806" s="191" t="s">
        <v>172</v>
      </c>
      <c r="D1806" s="191" t="s">
        <v>167</v>
      </c>
      <c r="E1806" s="192" t="s">
        <v>2562</v>
      </c>
      <c r="F1806" s="193" t="s">
        <v>2563</v>
      </c>
      <c r="G1806" s="194" t="s">
        <v>207</v>
      </c>
      <c r="H1806" s="195">
        <v>0.59</v>
      </c>
      <c r="I1806" s="196"/>
      <c r="J1806" s="197">
        <f>ROUND(I1806*H1806,2)</f>
        <v>0</v>
      </c>
      <c r="K1806" s="193" t="s">
        <v>171</v>
      </c>
      <c r="L1806" s="39"/>
      <c r="M1806" s="198" t="s">
        <v>1</v>
      </c>
      <c r="N1806" s="199" t="s">
        <v>42</v>
      </c>
      <c r="O1806" s="71"/>
      <c r="P1806" s="200">
        <f>O1806*H1806</f>
        <v>0</v>
      </c>
      <c r="Q1806" s="200">
        <v>0</v>
      </c>
      <c r="R1806" s="200">
        <f>Q1806*H1806</f>
        <v>0</v>
      </c>
      <c r="S1806" s="200">
        <v>0</v>
      </c>
      <c r="T1806" s="201">
        <f>S1806*H1806</f>
        <v>0</v>
      </c>
      <c r="U1806" s="34"/>
      <c r="V1806" s="34"/>
      <c r="W1806" s="34"/>
      <c r="X1806" s="34"/>
      <c r="Y1806" s="34"/>
      <c r="Z1806" s="34"/>
      <c r="AA1806" s="34"/>
      <c r="AB1806" s="34"/>
      <c r="AC1806" s="34"/>
      <c r="AD1806" s="34"/>
      <c r="AE1806" s="34"/>
      <c r="AR1806" s="202" t="s">
        <v>865</v>
      </c>
      <c r="AT1806" s="202" t="s">
        <v>167</v>
      </c>
      <c r="AU1806" s="202" t="s">
        <v>84</v>
      </c>
      <c r="AY1806" s="17" t="s">
        <v>164</v>
      </c>
      <c r="BE1806" s="203">
        <f>IF(N1806="základní",J1806,0)</f>
        <v>0</v>
      </c>
      <c r="BF1806" s="203">
        <f>IF(N1806="snížená",J1806,0)</f>
        <v>0</v>
      </c>
      <c r="BG1806" s="203">
        <f>IF(N1806="zákl. přenesená",J1806,0)</f>
        <v>0</v>
      </c>
      <c r="BH1806" s="203">
        <f>IF(N1806="sníž. přenesená",J1806,0)</f>
        <v>0</v>
      </c>
      <c r="BI1806" s="203">
        <f>IF(N1806="nulová",J1806,0)</f>
        <v>0</v>
      </c>
      <c r="BJ1806" s="17" t="s">
        <v>84</v>
      </c>
      <c r="BK1806" s="203">
        <f>ROUND(I1806*H1806,2)</f>
        <v>0</v>
      </c>
      <c r="BL1806" s="17" t="s">
        <v>865</v>
      </c>
      <c r="BM1806" s="202" t="s">
        <v>2564</v>
      </c>
    </row>
    <row r="1807" spans="1:65" s="2" customFormat="1" ht="29.25">
      <c r="A1807" s="34"/>
      <c r="B1807" s="35"/>
      <c r="C1807" s="36"/>
      <c r="D1807" s="204" t="s">
        <v>174</v>
      </c>
      <c r="E1807" s="36"/>
      <c r="F1807" s="205" t="s">
        <v>2565</v>
      </c>
      <c r="G1807" s="36"/>
      <c r="H1807" s="36"/>
      <c r="I1807" s="206"/>
      <c r="J1807" s="36"/>
      <c r="K1807" s="36"/>
      <c r="L1807" s="39"/>
      <c r="M1807" s="207"/>
      <c r="N1807" s="208"/>
      <c r="O1807" s="71"/>
      <c r="P1807" s="71"/>
      <c r="Q1807" s="71"/>
      <c r="R1807" s="71"/>
      <c r="S1807" s="71"/>
      <c r="T1807" s="72"/>
      <c r="U1807" s="34"/>
      <c r="V1807" s="34"/>
      <c r="W1807" s="34"/>
      <c r="X1807" s="34"/>
      <c r="Y1807" s="34"/>
      <c r="Z1807" s="34"/>
      <c r="AA1807" s="34"/>
      <c r="AB1807" s="34"/>
      <c r="AC1807" s="34"/>
      <c r="AD1807" s="34"/>
      <c r="AE1807" s="34"/>
      <c r="AT1807" s="17" t="s">
        <v>174</v>
      </c>
      <c r="AU1807" s="17" t="s">
        <v>84</v>
      </c>
    </row>
    <row r="1808" spans="1:65" s="12" customFormat="1" ht="22.9" customHeight="1">
      <c r="B1808" s="175"/>
      <c r="C1808" s="176"/>
      <c r="D1808" s="177" t="s">
        <v>75</v>
      </c>
      <c r="E1808" s="189" t="s">
        <v>2566</v>
      </c>
      <c r="F1808" s="189" t="s">
        <v>2567</v>
      </c>
      <c r="G1808" s="176"/>
      <c r="H1808" s="176"/>
      <c r="I1808" s="179"/>
      <c r="J1808" s="190">
        <f>BK1808</f>
        <v>0</v>
      </c>
      <c r="K1808" s="176"/>
      <c r="L1808" s="181"/>
      <c r="M1808" s="182"/>
      <c r="N1808" s="183"/>
      <c r="O1808" s="183"/>
      <c r="P1808" s="184">
        <f>SUM(P1809:P1958)</f>
        <v>0</v>
      </c>
      <c r="Q1808" s="183"/>
      <c r="R1808" s="184">
        <f>SUM(R1809:R1958)</f>
        <v>2.43952825</v>
      </c>
      <c r="S1808" s="183"/>
      <c r="T1808" s="185">
        <f>SUM(T1809:T1958)</f>
        <v>0</v>
      </c>
      <c r="AR1808" s="186" t="s">
        <v>84</v>
      </c>
      <c r="AT1808" s="187" t="s">
        <v>75</v>
      </c>
      <c r="AU1808" s="187" t="s">
        <v>82</v>
      </c>
      <c r="AY1808" s="186" t="s">
        <v>164</v>
      </c>
      <c r="BK1808" s="188">
        <f>SUM(BK1809:BK1958)</f>
        <v>0</v>
      </c>
    </row>
    <row r="1809" spans="1:65" s="2" customFormat="1" ht="24.2" customHeight="1">
      <c r="A1809" s="34"/>
      <c r="B1809" s="35"/>
      <c r="C1809" s="191" t="s">
        <v>2568</v>
      </c>
      <c r="D1809" s="191" t="s">
        <v>167</v>
      </c>
      <c r="E1809" s="192" t="s">
        <v>2569</v>
      </c>
      <c r="F1809" s="193" t="s">
        <v>2570</v>
      </c>
      <c r="G1809" s="194" t="s">
        <v>244</v>
      </c>
      <c r="H1809" s="195">
        <v>17</v>
      </c>
      <c r="I1809" s="196"/>
      <c r="J1809" s="197">
        <f>ROUND(I1809*H1809,2)</f>
        <v>0</v>
      </c>
      <c r="K1809" s="193" t="s">
        <v>171</v>
      </c>
      <c r="L1809" s="39"/>
      <c r="M1809" s="198" t="s">
        <v>1</v>
      </c>
      <c r="N1809" s="199" t="s">
        <v>42</v>
      </c>
      <c r="O1809" s="71"/>
      <c r="P1809" s="200">
        <f>O1809*H1809</f>
        <v>0</v>
      </c>
      <c r="Q1809" s="200">
        <v>1.5299999999999999E-3</v>
      </c>
      <c r="R1809" s="200">
        <f>Q1809*H1809</f>
        <v>2.6009999999999998E-2</v>
      </c>
      <c r="S1809" s="200">
        <v>0</v>
      </c>
      <c r="T1809" s="201">
        <f>S1809*H1809</f>
        <v>0</v>
      </c>
      <c r="U1809" s="34"/>
      <c r="V1809" s="34"/>
      <c r="W1809" s="34"/>
      <c r="X1809" s="34"/>
      <c r="Y1809" s="34"/>
      <c r="Z1809" s="34"/>
      <c r="AA1809" s="34"/>
      <c r="AB1809" s="34"/>
      <c r="AC1809" s="34"/>
      <c r="AD1809" s="34"/>
      <c r="AE1809" s="34"/>
      <c r="AR1809" s="202" t="s">
        <v>865</v>
      </c>
      <c r="AT1809" s="202" t="s">
        <v>167</v>
      </c>
      <c r="AU1809" s="202" t="s">
        <v>84</v>
      </c>
      <c r="AY1809" s="17" t="s">
        <v>164</v>
      </c>
      <c r="BE1809" s="203">
        <f>IF(N1809="základní",J1809,0)</f>
        <v>0</v>
      </c>
      <c r="BF1809" s="203">
        <f>IF(N1809="snížená",J1809,0)</f>
        <v>0</v>
      </c>
      <c r="BG1809" s="203">
        <f>IF(N1809="zákl. přenesená",J1809,0)</f>
        <v>0</v>
      </c>
      <c r="BH1809" s="203">
        <f>IF(N1809="sníž. přenesená",J1809,0)</f>
        <v>0</v>
      </c>
      <c r="BI1809" s="203">
        <f>IF(N1809="nulová",J1809,0)</f>
        <v>0</v>
      </c>
      <c r="BJ1809" s="17" t="s">
        <v>84</v>
      </c>
      <c r="BK1809" s="203">
        <f>ROUND(I1809*H1809,2)</f>
        <v>0</v>
      </c>
      <c r="BL1809" s="17" t="s">
        <v>865</v>
      </c>
      <c r="BM1809" s="202" t="s">
        <v>2571</v>
      </c>
    </row>
    <row r="1810" spans="1:65" s="2" customFormat="1" ht="29.25">
      <c r="A1810" s="34"/>
      <c r="B1810" s="35"/>
      <c r="C1810" s="36"/>
      <c r="D1810" s="204" t="s">
        <v>174</v>
      </c>
      <c r="E1810" s="36"/>
      <c r="F1810" s="205" t="s">
        <v>2572</v>
      </c>
      <c r="G1810" s="36"/>
      <c r="H1810" s="36"/>
      <c r="I1810" s="206"/>
      <c r="J1810" s="36"/>
      <c r="K1810" s="36"/>
      <c r="L1810" s="39"/>
      <c r="M1810" s="207"/>
      <c r="N1810" s="208"/>
      <c r="O1810" s="71"/>
      <c r="P1810" s="71"/>
      <c r="Q1810" s="71"/>
      <c r="R1810" s="71"/>
      <c r="S1810" s="71"/>
      <c r="T1810" s="72"/>
      <c r="U1810" s="34"/>
      <c r="V1810" s="34"/>
      <c r="W1810" s="34"/>
      <c r="X1810" s="34"/>
      <c r="Y1810" s="34"/>
      <c r="Z1810" s="34"/>
      <c r="AA1810" s="34"/>
      <c r="AB1810" s="34"/>
      <c r="AC1810" s="34"/>
      <c r="AD1810" s="34"/>
      <c r="AE1810" s="34"/>
      <c r="AT1810" s="17" t="s">
        <v>174</v>
      </c>
      <c r="AU1810" s="17" t="s">
        <v>84</v>
      </c>
    </row>
    <row r="1811" spans="1:65" s="13" customFormat="1" ht="11.25">
      <c r="B1811" s="209"/>
      <c r="C1811" s="210"/>
      <c r="D1811" s="204" t="s">
        <v>176</v>
      </c>
      <c r="E1811" s="211" t="s">
        <v>1</v>
      </c>
      <c r="F1811" s="212" t="s">
        <v>2573</v>
      </c>
      <c r="G1811" s="210"/>
      <c r="H1811" s="213">
        <v>17</v>
      </c>
      <c r="I1811" s="214"/>
      <c r="J1811" s="210"/>
      <c r="K1811" s="210"/>
      <c r="L1811" s="215"/>
      <c r="M1811" s="216"/>
      <c r="N1811" s="217"/>
      <c r="O1811" s="217"/>
      <c r="P1811" s="217"/>
      <c r="Q1811" s="217"/>
      <c r="R1811" s="217"/>
      <c r="S1811" s="217"/>
      <c r="T1811" s="218"/>
      <c r="AT1811" s="219" t="s">
        <v>176</v>
      </c>
      <c r="AU1811" s="219" t="s">
        <v>84</v>
      </c>
      <c r="AV1811" s="13" t="s">
        <v>84</v>
      </c>
      <c r="AW1811" s="13" t="s">
        <v>32</v>
      </c>
      <c r="AX1811" s="13" t="s">
        <v>82</v>
      </c>
      <c r="AY1811" s="219" t="s">
        <v>164</v>
      </c>
    </row>
    <row r="1812" spans="1:65" s="2" customFormat="1" ht="37.9" customHeight="1">
      <c r="A1812" s="34"/>
      <c r="B1812" s="35"/>
      <c r="C1812" s="231" t="s">
        <v>2574</v>
      </c>
      <c r="D1812" s="231" t="s">
        <v>218</v>
      </c>
      <c r="E1812" s="232" t="s">
        <v>2575</v>
      </c>
      <c r="F1812" s="233" t="s">
        <v>2576</v>
      </c>
      <c r="G1812" s="234" t="s">
        <v>258</v>
      </c>
      <c r="H1812" s="235">
        <v>6.1710000000000003</v>
      </c>
      <c r="I1812" s="236"/>
      <c r="J1812" s="237">
        <f>ROUND(I1812*H1812,2)</f>
        <v>0</v>
      </c>
      <c r="K1812" s="233" t="s">
        <v>171</v>
      </c>
      <c r="L1812" s="238"/>
      <c r="M1812" s="239" t="s">
        <v>1</v>
      </c>
      <c r="N1812" s="240" t="s">
        <v>42</v>
      </c>
      <c r="O1812" s="71"/>
      <c r="P1812" s="200">
        <f>O1812*H1812</f>
        <v>0</v>
      </c>
      <c r="Q1812" s="200">
        <v>1.9199999999999998E-2</v>
      </c>
      <c r="R1812" s="200">
        <f>Q1812*H1812</f>
        <v>0.1184832</v>
      </c>
      <c r="S1812" s="200">
        <v>0</v>
      </c>
      <c r="T1812" s="201">
        <f>S1812*H1812</f>
        <v>0</v>
      </c>
      <c r="U1812" s="34"/>
      <c r="V1812" s="34"/>
      <c r="W1812" s="34"/>
      <c r="X1812" s="34"/>
      <c r="Y1812" s="34"/>
      <c r="Z1812" s="34"/>
      <c r="AA1812" s="34"/>
      <c r="AB1812" s="34"/>
      <c r="AC1812" s="34"/>
      <c r="AD1812" s="34"/>
      <c r="AE1812" s="34"/>
      <c r="AR1812" s="202" t="s">
        <v>1069</v>
      </c>
      <c r="AT1812" s="202" t="s">
        <v>218</v>
      </c>
      <c r="AU1812" s="202" t="s">
        <v>84</v>
      </c>
      <c r="AY1812" s="17" t="s">
        <v>164</v>
      </c>
      <c r="BE1812" s="203">
        <f>IF(N1812="základní",J1812,0)</f>
        <v>0</v>
      </c>
      <c r="BF1812" s="203">
        <f>IF(N1812="snížená",J1812,0)</f>
        <v>0</v>
      </c>
      <c r="BG1812" s="203">
        <f>IF(N1812="zákl. přenesená",J1812,0)</f>
        <v>0</v>
      </c>
      <c r="BH1812" s="203">
        <f>IF(N1812="sníž. přenesená",J1812,0)</f>
        <v>0</v>
      </c>
      <c r="BI1812" s="203">
        <f>IF(N1812="nulová",J1812,0)</f>
        <v>0</v>
      </c>
      <c r="BJ1812" s="17" t="s">
        <v>84</v>
      </c>
      <c r="BK1812" s="203">
        <f>ROUND(I1812*H1812,2)</f>
        <v>0</v>
      </c>
      <c r="BL1812" s="17" t="s">
        <v>865</v>
      </c>
      <c r="BM1812" s="202" t="s">
        <v>2577</v>
      </c>
    </row>
    <row r="1813" spans="1:65" s="2" customFormat="1" ht="19.5">
      <c r="A1813" s="34"/>
      <c r="B1813" s="35"/>
      <c r="C1813" s="36"/>
      <c r="D1813" s="204" t="s">
        <v>174</v>
      </c>
      <c r="E1813" s="36"/>
      <c r="F1813" s="205" t="s">
        <v>2576</v>
      </c>
      <c r="G1813" s="36"/>
      <c r="H1813" s="36"/>
      <c r="I1813" s="206"/>
      <c r="J1813" s="36"/>
      <c r="K1813" s="36"/>
      <c r="L1813" s="39"/>
      <c r="M1813" s="207"/>
      <c r="N1813" s="208"/>
      <c r="O1813" s="71"/>
      <c r="P1813" s="71"/>
      <c r="Q1813" s="71"/>
      <c r="R1813" s="71"/>
      <c r="S1813" s="71"/>
      <c r="T1813" s="72"/>
      <c r="U1813" s="34"/>
      <c r="V1813" s="34"/>
      <c r="W1813" s="34"/>
      <c r="X1813" s="34"/>
      <c r="Y1813" s="34"/>
      <c r="Z1813" s="34"/>
      <c r="AA1813" s="34"/>
      <c r="AB1813" s="34"/>
      <c r="AC1813" s="34"/>
      <c r="AD1813" s="34"/>
      <c r="AE1813" s="34"/>
      <c r="AT1813" s="17" t="s">
        <v>174</v>
      </c>
      <c r="AU1813" s="17" t="s">
        <v>84</v>
      </c>
    </row>
    <row r="1814" spans="1:65" s="13" customFormat="1" ht="11.25">
      <c r="B1814" s="209"/>
      <c r="C1814" s="210"/>
      <c r="D1814" s="204" t="s">
        <v>176</v>
      </c>
      <c r="E1814" s="211" t="s">
        <v>1</v>
      </c>
      <c r="F1814" s="212" t="s">
        <v>2578</v>
      </c>
      <c r="G1814" s="210"/>
      <c r="H1814" s="213">
        <v>5.61</v>
      </c>
      <c r="I1814" s="214"/>
      <c r="J1814" s="210"/>
      <c r="K1814" s="210"/>
      <c r="L1814" s="215"/>
      <c r="M1814" s="216"/>
      <c r="N1814" s="217"/>
      <c r="O1814" s="217"/>
      <c r="P1814" s="217"/>
      <c r="Q1814" s="217"/>
      <c r="R1814" s="217"/>
      <c r="S1814" s="217"/>
      <c r="T1814" s="218"/>
      <c r="AT1814" s="219" t="s">
        <v>176</v>
      </c>
      <c r="AU1814" s="219" t="s">
        <v>84</v>
      </c>
      <c r="AV1814" s="13" t="s">
        <v>84</v>
      </c>
      <c r="AW1814" s="13" t="s">
        <v>32</v>
      </c>
      <c r="AX1814" s="13" t="s">
        <v>82</v>
      </c>
      <c r="AY1814" s="219" t="s">
        <v>164</v>
      </c>
    </row>
    <row r="1815" spans="1:65" s="13" customFormat="1" ht="11.25">
      <c r="B1815" s="209"/>
      <c r="C1815" s="210"/>
      <c r="D1815" s="204" t="s">
        <v>176</v>
      </c>
      <c r="E1815" s="210"/>
      <c r="F1815" s="212" t="s">
        <v>2579</v>
      </c>
      <c r="G1815" s="210"/>
      <c r="H1815" s="213">
        <v>6.1710000000000003</v>
      </c>
      <c r="I1815" s="214"/>
      <c r="J1815" s="210"/>
      <c r="K1815" s="210"/>
      <c r="L1815" s="215"/>
      <c r="M1815" s="216"/>
      <c r="N1815" s="217"/>
      <c r="O1815" s="217"/>
      <c r="P1815" s="217"/>
      <c r="Q1815" s="217"/>
      <c r="R1815" s="217"/>
      <c r="S1815" s="217"/>
      <c r="T1815" s="218"/>
      <c r="AT1815" s="219" t="s">
        <v>176</v>
      </c>
      <c r="AU1815" s="219" t="s">
        <v>84</v>
      </c>
      <c r="AV1815" s="13" t="s">
        <v>84</v>
      </c>
      <c r="AW1815" s="13" t="s">
        <v>4</v>
      </c>
      <c r="AX1815" s="13" t="s">
        <v>82</v>
      </c>
      <c r="AY1815" s="219" t="s">
        <v>164</v>
      </c>
    </row>
    <row r="1816" spans="1:65" s="2" customFormat="1" ht="24.2" customHeight="1">
      <c r="A1816" s="34"/>
      <c r="B1816" s="35"/>
      <c r="C1816" s="191" t="s">
        <v>2580</v>
      </c>
      <c r="D1816" s="191" t="s">
        <v>167</v>
      </c>
      <c r="E1816" s="192" t="s">
        <v>2581</v>
      </c>
      <c r="F1816" s="193" t="s">
        <v>2582</v>
      </c>
      <c r="G1816" s="194" t="s">
        <v>244</v>
      </c>
      <c r="H1816" s="195">
        <v>17</v>
      </c>
      <c r="I1816" s="196"/>
      <c r="J1816" s="197">
        <f>ROUND(I1816*H1816,2)</f>
        <v>0</v>
      </c>
      <c r="K1816" s="193" t="s">
        <v>171</v>
      </c>
      <c r="L1816" s="39"/>
      <c r="M1816" s="198" t="s">
        <v>1</v>
      </c>
      <c r="N1816" s="199" t="s">
        <v>42</v>
      </c>
      <c r="O1816" s="71"/>
      <c r="P1816" s="200">
        <f>O1816*H1816</f>
        <v>0</v>
      </c>
      <c r="Q1816" s="200">
        <v>1.0200000000000001E-3</v>
      </c>
      <c r="R1816" s="200">
        <f>Q1816*H1816</f>
        <v>1.7340000000000001E-2</v>
      </c>
      <c r="S1816" s="200">
        <v>0</v>
      </c>
      <c r="T1816" s="201">
        <f>S1816*H1816</f>
        <v>0</v>
      </c>
      <c r="U1816" s="34"/>
      <c r="V1816" s="34"/>
      <c r="W1816" s="34"/>
      <c r="X1816" s="34"/>
      <c r="Y1816" s="34"/>
      <c r="Z1816" s="34"/>
      <c r="AA1816" s="34"/>
      <c r="AB1816" s="34"/>
      <c r="AC1816" s="34"/>
      <c r="AD1816" s="34"/>
      <c r="AE1816" s="34"/>
      <c r="AR1816" s="202" t="s">
        <v>865</v>
      </c>
      <c r="AT1816" s="202" t="s">
        <v>167</v>
      </c>
      <c r="AU1816" s="202" t="s">
        <v>84</v>
      </c>
      <c r="AY1816" s="17" t="s">
        <v>164</v>
      </c>
      <c r="BE1816" s="203">
        <f>IF(N1816="základní",J1816,0)</f>
        <v>0</v>
      </c>
      <c r="BF1816" s="203">
        <f>IF(N1816="snížená",J1816,0)</f>
        <v>0</v>
      </c>
      <c r="BG1816" s="203">
        <f>IF(N1816="zákl. přenesená",J1816,0)</f>
        <v>0</v>
      </c>
      <c r="BH1816" s="203">
        <f>IF(N1816="sníž. přenesená",J1816,0)</f>
        <v>0</v>
      </c>
      <c r="BI1816" s="203">
        <f>IF(N1816="nulová",J1816,0)</f>
        <v>0</v>
      </c>
      <c r="BJ1816" s="17" t="s">
        <v>84</v>
      </c>
      <c r="BK1816" s="203">
        <f>ROUND(I1816*H1816,2)</f>
        <v>0</v>
      </c>
      <c r="BL1816" s="17" t="s">
        <v>865</v>
      </c>
      <c r="BM1816" s="202" t="s">
        <v>2583</v>
      </c>
    </row>
    <row r="1817" spans="1:65" s="2" customFormat="1" ht="29.25">
      <c r="A1817" s="34"/>
      <c r="B1817" s="35"/>
      <c r="C1817" s="36"/>
      <c r="D1817" s="204" t="s">
        <v>174</v>
      </c>
      <c r="E1817" s="36"/>
      <c r="F1817" s="205" t="s">
        <v>2584</v>
      </c>
      <c r="G1817" s="36"/>
      <c r="H1817" s="36"/>
      <c r="I1817" s="206"/>
      <c r="J1817" s="36"/>
      <c r="K1817" s="36"/>
      <c r="L1817" s="39"/>
      <c r="M1817" s="207"/>
      <c r="N1817" s="208"/>
      <c r="O1817" s="71"/>
      <c r="P1817" s="71"/>
      <c r="Q1817" s="71"/>
      <c r="R1817" s="71"/>
      <c r="S1817" s="71"/>
      <c r="T1817" s="72"/>
      <c r="U1817" s="34"/>
      <c r="V1817" s="34"/>
      <c r="W1817" s="34"/>
      <c r="X1817" s="34"/>
      <c r="Y1817" s="34"/>
      <c r="Z1817" s="34"/>
      <c r="AA1817" s="34"/>
      <c r="AB1817" s="34"/>
      <c r="AC1817" s="34"/>
      <c r="AD1817" s="34"/>
      <c r="AE1817" s="34"/>
      <c r="AT1817" s="17" t="s">
        <v>174</v>
      </c>
      <c r="AU1817" s="17" t="s">
        <v>84</v>
      </c>
    </row>
    <row r="1818" spans="1:65" s="13" customFormat="1" ht="11.25">
      <c r="B1818" s="209"/>
      <c r="C1818" s="210"/>
      <c r="D1818" s="204" t="s">
        <v>176</v>
      </c>
      <c r="E1818" s="211" t="s">
        <v>1</v>
      </c>
      <c r="F1818" s="212" t="s">
        <v>2573</v>
      </c>
      <c r="G1818" s="210"/>
      <c r="H1818" s="213">
        <v>17</v>
      </c>
      <c r="I1818" s="214"/>
      <c r="J1818" s="210"/>
      <c r="K1818" s="210"/>
      <c r="L1818" s="215"/>
      <c r="M1818" s="216"/>
      <c r="N1818" s="217"/>
      <c r="O1818" s="217"/>
      <c r="P1818" s="217"/>
      <c r="Q1818" s="217"/>
      <c r="R1818" s="217"/>
      <c r="S1818" s="217"/>
      <c r="T1818" s="218"/>
      <c r="AT1818" s="219" t="s">
        <v>176</v>
      </c>
      <c r="AU1818" s="219" t="s">
        <v>84</v>
      </c>
      <c r="AV1818" s="13" t="s">
        <v>84</v>
      </c>
      <c r="AW1818" s="13" t="s">
        <v>32</v>
      </c>
      <c r="AX1818" s="13" t="s">
        <v>82</v>
      </c>
      <c r="AY1818" s="219" t="s">
        <v>164</v>
      </c>
    </row>
    <row r="1819" spans="1:65" s="2" customFormat="1" ht="37.9" customHeight="1">
      <c r="A1819" s="34"/>
      <c r="B1819" s="35"/>
      <c r="C1819" s="231" t="s">
        <v>2585</v>
      </c>
      <c r="D1819" s="231" t="s">
        <v>218</v>
      </c>
      <c r="E1819" s="232" t="s">
        <v>2575</v>
      </c>
      <c r="F1819" s="233" t="s">
        <v>2576</v>
      </c>
      <c r="G1819" s="234" t="s">
        <v>258</v>
      </c>
      <c r="H1819" s="235">
        <v>5.61</v>
      </c>
      <c r="I1819" s="236"/>
      <c r="J1819" s="237">
        <f>ROUND(I1819*H1819,2)</f>
        <v>0</v>
      </c>
      <c r="K1819" s="233" t="s">
        <v>171</v>
      </c>
      <c r="L1819" s="238"/>
      <c r="M1819" s="239" t="s">
        <v>1</v>
      </c>
      <c r="N1819" s="240" t="s">
        <v>42</v>
      </c>
      <c r="O1819" s="71"/>
      <c r="P1819" s="200">
        <f>O1819*H1819</f>
        <v>0</v>
      </c>
      <c r="Q1819" s="200">
        <v>1.9199999999999998E-2</v>
      </c>
      <c r="R1819" s="200">
        <f>Q1819*H1819</f>
        <v>0.107712</v>
      </c>
      <c r="S1819" s="200">
        <v>0</v>
      </c>
      <c r="T1819" s="201">
        <f>S1819*H1819</f>
        <v>0</v>
      </c>
      <c r="U1819" s="34"/>
      <c r="V1819" s="34"/>
      <c r="W1819" s="34"/>
      <c r="X1819" s="34"/>
      <c r="Y1819" s="34"/>
      <c r="Z1819" s="34"/>
      <c r="AA1819" s="34"/>
      <c r="AB1819" s="34"/>
      <c r="AC1819" s="34"/>
      <c r="AD1819" s="34"/>
      <c r="AE1819" s="34"/>
      <c r="AR1819" s="202" t="s">
        <v>1069</v>
      </c>
      <c r="AT1819" s="202" t="s">
        <v>218</v>
      </c>
      <c r="AU1819" s="202" t="s">
        <v>84</v>
      </c>
      <c r="AY1819" s="17" t="s">
        <v>164</v>
      </c>
      <c r="BE1819" s="203">
        <f>IF(N1819="základní",J1819,0)</f>
        <v>0</v>
      </c>
      <c r="BF1819" s="203">
        <f>IF(N1819="snížená",J1819,0)</f>
        <v>0</v>
      </c>
      <c r="BG1819" s="203">
        <f>IF(N1819="zákl. přenesená",J1819,0)</f>
        <v>0</v>
      </c>
      <c r="BH1819" s="203">
        <f>IF(N1819="sníž. přenesená",J1819,0)</f>
        <v>0</v>
      </c>
      <c r="BI1819" s="203">
        <f>IF(N1819="nulová",J1819,0)</f>
        <v>0</v>
      </c>
      <c r="BJ1819" s="17" t="s">
        <v>84</v>
      </c>
      <c r="BK1819" s="203">
        <f>ROUND(I1819*H1819,2)</f>
        <v>0</v>
      </c>
      <c r="BL1819" s="17" t="s">
        <v>865</v>
      </c>
      <c r="BM1819" s="202" t="s">
        <v>2586</v>
      </c>
    </row>
    <row r="1820" spans="1:65" s="2" customFormat="1" ht="19.5">
      <c r="A1820" s="34"/>
      <c r="B1820" s="35"/>
      <c r="C1820" s="36"/>
      <c r="D1820" s="204" t="s">
        <v>174</v>
      </c>
      <c r="E1820" s="36"/>
      <c r="F1820" s="205" t="s">
        <v>2576</v>
      </c>
      <c r="G1820" s="36"/>
      <c r="H1820" s="36"/>
      <c r="I1820" s="206"/>
      <c r="J1820" s="36"/>
      <c r="K1820" s="36"/>
      <c r="L1820" s="39"/>
      <c r="M1820" s="207"/>
      <c r="N1820" s="208"/>
      <c r="O1820" s="71"/>
      <c r="P1820" s="71"/>
      <c r="Q1820" s="71"/>
      <c r="R1820" s="71"/>
      <c r="S1820" s="71"/>
      <c r="T1820" s="72"/>
      <c r="U1820" s="34"/>
      <c r="V1820" s="34"/>
      <c r="W1820" s="34"/>
      <c r="X1820" s="34"/>
      <c r="Y1820" s="34"/>
      <c r="Z1820" s="34"/>
      <c r="AA1820" s="34"/>
      <c r="AB1820" s="34"/>
      <c r="AC1820" s="34"/>
      <c r="AD1820" s="34"/>
      <c r="AE1820" s="34"/>
      <c r="AT1820" s="17" t="s">
        <v>174</v>
      </c>
      <c r="AU1820" s="17" t="s">
        <v>84</v>
      </c>
    </row>
    <row r="1821" spans="1:65" s="13" customFormat="1" ht="11.25">
      <c r="B1821" s="209"/>
      <c r="C1821" s="210"/>
      <c r="D1821" s="204" t="s">
        <v>176</v>
      </c>
      <c r="E1821" s="211" t="s">
        <v>1</v>
      </c>
      <c r="F1821" s="212" t="s">
        <v>2578</v>
      </c>
      <c r="G1821" s="210"/>
      <c r="H1821" s="213">
        <v>5.61</v>
      </c>
      <c r="I1821" s="214"/>
      <c r="J1821" s="210"/>
      <c r="K1821" s="210"/>
      <c r="L1821" s="215"/>
      <c r="M1821" s="216"/>
      <c r="N1821" s="217"/>
      <c r="O1821" s="217"/>
      <c r="P1821" s="217"/>
      <c r="Q1821" s="217"/>
      <c r="R1821" s="217"/>
      <c r="S1821" s="217"/>
      <c r="T1821" s="218"/>
      <c r="AT1821" s="219" t="s">
        <v>176</v>
      </c>
      <c r="AU1821" s="219" t="s">
        <v>84</v>
      </c>
      <c r="AV1821" s="13" t="s">
        <v>84</v>
      </c>
      <c r="AW1821" s="13" t="s">
        <v>32</v>
      </c>
      <c r="AX1821" s="13" t="s">
        <v>82</v>
      </c>
      <c r="AY1821" s="219" t="s">
        <v>164</v>
      </c>
    </row>
    <row r="1822" spans="1:65" s="2" customFormat="1" ht="24.2" customHeight="1">
      <c r="A1822" s="34"/>
      <c r="B1822" s="35"/>
      <c r="C1822" s="191" t="s">
        <v>2587</v>
      </c>
      <c r="D1822" s="191" t="s">
        <v>167</v>
      </c>
      <c r="E1822" s="192" t="s">
        <v>2588</v>
      </c>
      <c r="F1822" s="193" t="s">
        <v>2589</v>
      </c>
      <c r="G1822" s="194" t="s">
        <v>244</v>
      </c>
      <c r="H1822" s="195">
        <v>36.32</v>
      </c>
      <c r="I1822" s="196"/>
      <c r="J1822" s="197">
        <f>ROUND(I1822*H1822,2)</f>
        <v>0</v>
      </c>
      <c r="K1822" s="193" t="s">
        <v>171</v>
      </c>
      <c r="L1822" s="39"/>
      <c r="M1822" s="198" t="s">
        <v>1</v>
      </c>
      <c r="N1822" s="199" t="s">
        <v>42</v>
      </c>
      <c r="O1822" s="71"/>
      <c r="P1822" s="200">
        <f>O1822*H1822</f>
        <v>0</v>
      </c>
      <c r="Q1822" s="200">
        <v>5.8E-4</v>
      </c>
      <c r="R1822" s="200">
        <f>Q1822*H1822</f>
        <v>2.10656E-2</v>
      </c>
      <c r="S1822" s="200">
        <v>0</v>
      </c>
      <c r="T1822" s="201">
        <f>S1822*H1822</f>
        <v>0</v>
      </c>
      <c r="U1822" s="34"/>
      <c r="V1822" s="34"/>
      <c r="W1822" s="34"/>
      <c r="X1822" s="34"/>
      <c r="Y1822" s="34"/>
      <c r="Z1822" s="34"/>
      <c r="AA1822" s="34"/>
      <c r="AB1822" s="34"/>
      <c r="AC1822" s="34"/>
      <c r="AD1822" s="34"/>
      <c r="AE1822" s="34"/>
      <c r="AR1822" s="202" t="s">
        <v>865</v>
      </c>
      <c r="AT1822" s="202" t="s">
        <v>167</v>
      </c>
      <c r="AU1822" s="202" t="s">
        <v>84</v>
      </c>
      <c r="AY1822" s="17" t="s">
        <v>164</v>
      </c>
      <c r="BE1822" s="203">
        <f>IF(N1822="základní",J1822,0)</f>
        <v>0</v>
      </c>
      <c r="BF1822" s="203">
        <f>IF(N1822="snížená",J1822,0)</f>
        <v>0</v>
      </c>
      <c r="BG1822" s="203">
        <f>IF(N1822="zákl. přenesená",J1822,0)</f>
        <v>0</v>
      </c>
      <c r="BH1822" s="203">
        <f>IF(N1822="sníž. přenesená",J1822,0)</f>
        <v>0</v>
      </c>
      <c r="BI1822" s="203">
        <f>IF(N1822="nulová",J1822,0)</f>
        <v>0</v>
      </c>
      <c r="BJ1822" s="17" t="s">
        <v>84</v>
      </c>
      <c r="BK1822" s="203">
        <f>ROUND(I1822*H1822,2)</f>
        <v>0</v>
      </c>
      <c r="BL1822" s="17" t="s">
        <v>865</v>
      </c>
      <c r="BM1822" s="202" t="s">
        <v>2590</v>
      </c>
    </row>
    <row r="1823" spans="1:65" s="2" customFormat="1" ht="19.5">
      <c r="A1823" s="34"/>
      <c r="B1823" s="35"/>
      <c r="C1823" s="36"/>
      <c r="D1823" s="204" t="s">
        <v>174</v>
      </c>
      <c r="E1823" s="36"/>
      <c r="F1823" s="205" t="s">
        <v>2591</v>
      </c>
      <c r="G1823" s="36"/>
      <c r="H1823" s="36"/>
      <c r="I1823" s="206"/>
      <c r="J1823" s="36"/>
      <c r="K1823" s="36"/>
      <c r="L1823" s="39"/>
      <c r="M1823" s="207"/>
      <c r="N1823" s="208"/>
      <c r="O1823" s="71"/>
      <c r="P1823" s="71"/>
      <c r="Q1823" s="71"/>
      <c r="R1823" s="71"/>
      <c r="S1823" s="71"/>
      <c r="T1823" s="72"/>
      <c r="U1823" s="34"/>
      <c r="V1823" s="34"/>
      <c r="W1823" s="34"/>
      <c r="X1823" s="34"/>
      <c r="Y1823" s="34"/>
      <c r="Z1823" s="34"/>
      <c r="AA1823" s="34"/>
      <c r="AB1823" s="34"/>
      <c r="AC1823" s="34"/>
      <c r="AD1823" s="34"/>
      <c r="AE1823" s="34"/>
      <c r="AT1823" s="17" t="s">
        <v>174</v>
      </c>
      <c r="AU1823" s="17" t="s">
        <v>84</v>
      </c>
    </row>
    <row r="1824" spans="1:65" s="13" customFormat="1" ht="22.5">
      <c r="B1824" s="209"/>
      <c r="C1824" s="210"/>
      <c r="D1824" s="204" t="s">
        <v>176</v>
      </c>
      <c r="E1824" s="211" t="s">
        <v>1</v>
      </c>
      <c r="F1824" s="212" t="s">
        <v>2592</v>
      </c>
      <c r="G1824" s="210"/>
      <c r="H1824" s="213">
        <v>36.32</v>
      </c>
      <c r="I1824" s="214"/>
      <c r="J1824" s="210"/>
      <c r="K1824" s="210"/>
      <c r="L1824" s="215"/>
      <c r="M1824" s="216"/>
      <c r="N1824" s="217"/>
      <c r="O1824" s="217"/>
      <c r="P1824" s="217"/>
      <c r="Q1824" s="217"/>
      <c r="R1824" s="217"/>
      <c r="S1824" s="217"/>
      <c r="T1824" s="218"/>
      <c r="AT1824" s="219" t="s">
        <v>176</v>
      </c>
      <c r="AU1824" s="219" t="s">
        <v>84</v>
      </c>
      <c r="AV1824" s="13" t="s">
        <v>84</v>
      </c>
      <c r="AW1824" s="13" t="s">
        <v>32</v>
      </c>
      <c r="AX1824" s="13" t="s">
        <v>82</v>
      </c>
      <c r="AY1824" s="219" t="s">
        <v>164</v>
      </c>
    </row>
    <row r="1825" spans="1:65" s="2" customFormat="1" ht="37.9" customHeight="1">
      <c r="A1825" s="34"/>
      <c r="B1825" s="35"/>
      <c r="C1825" s="231" t="s">
        <v>2593</v>
      </c>
      <c r="D1825" s="231" t="s">
        <v>218</v>
      </c>
      <c r="E1825" s="232" t="s">
        <v>2575</v>
      </c>
      <c r="F1825" s="233" t="s">
        <v>2576</v>
      </c>
      <c r="G1825" s="234" t="s">
        <v>258</v>
      </c>
      <c r="H1825" s="235">
        <v>6.5339999999999998</v>
      </c>
      <c r="I1825" s="236"/>
      <c r="J1825" s="237">
        <f>ROUND(I1825*H1825,2)</f>
        <v>0</v>
      </c>
      <c r="K1825" s="233" t="s">
        <v>171</v>
      </c>
      <c r="L1825" s="238"/>
      <c r="M1825" s="239" t="s">
        <v>1</v>
      </c>
      <c r="N1825" s="240" t="s">
        <v>42</v>
      </c>
      <c r="O1825" s="71"/>
      <c r="P1825" s="200">
        <f>O1825*H1825</f>
        <v>0</v>
      </c>
      <c r="Q1825" s="200">
        <v>1.9199999999999998E-2</v>
      </c>
      <c r="R1825" s="200">
        <f>Q1825*H1825</f>
        <v>0.12545279999999998</v>
      </c>
      <c r="S1825" s="200">
        <v>0</v>
      </c>
      <c r="T1825" s="201">
        <f>S1825*H1825</f>
        <v>0</v>
      </c>
      <c r="U1825" s="34"/>
      <c r="V1825" s="34"/>
      <c r="W1825" s="34"/>
      <c r="X1825" s="34"/>
      <c r="Y1825" s="34"/>
      <c r="Z1825" s="34"/>
      <c r="AA1825" s="34"/>
      <c r="AB1825" s="34"/>
      <c r="AC1825" s="34"/>
      <c r="AD1825" s="34"/>
      <c r="AE1825" s="34"/>
      <c r="AR1825" s="202" t="s">
        <v>1069</v>
      </c>
      <c r="AT1825" s="202" t="s">
        <v>218</v>
      </c>
      <c r="AU1825" s="202" t="s">
        <v>84</v>
      </c>
      <c r="AY1825" s="17" t="s">
        <v>164</v>
      </c>
      <c r="BE1825" s="203">
        <f>IF(N1825="základní",J1825,0)</f>
        <v>0</v>
      </c>
      <c r="BF1825" s="203">
        <f>IF(N1825="snížená",J1825,0)</f>
        <v>0</v>
      </c>
      <c r="BG1825" s="203">
        <f>IF(N1825="zákl. přenesená",J1825,0)</f>
        <v>0</v>
      </c>
      <c r="BH1825" s="203">
        <f>IF(N1825="sníž. přenesená",J1825,0)</f>
        <v>0</v>
      </c>
      <c r="BI1825" s="203">
        <f>IF(N1825="nulová",J1825,0)</f>
        <v>0</v>
      </c>
      <c r="BJ1825" s="17" t="s">
        <v>84</v>
      </c>
      <c r="BK1825" s="203">
        <f>ROUND(I1825*H1825,2)</f>
        <v>0</v>
      </c>
      <c r="BL1825" s="17" t="s">
        <v>865</v>
      </c>
      <c r="BM1825" s="202" t="s">
        <v>2594</v>
      </c>
    </row>
    <row r="1826" spans="1:65" s="2" customFormat="1" ht="19.5">
      <c r="A1826" s="34"/>
      <c r="B1826" s="35"/>
      <c r="C1826" s="36"/>
      <c r="D1826" s="204" t="s">
        <v>174</v>
      </c>
      <c r="E1826" s="36"/>
      <c r="F1826" s="205" t="s">
        <v>2576</v>
      </c>
      <c r="G1826" s="36"/>
      <c r="H1826" s="36"/>
      <c r="I1826" s="206"/>
      <c r="J1826" s="36"/>
      <c r="K1826" s="36"/>
      <c r="L1826" s="39"/>
      <c r="M1826" s="207"/>
      <c r="N1826" s="208"/>
      <c r="O1826" s="71"/>
      <c r="P1826" s="71"/>
      <c r="Q1826" s="71"/>
      <c r="R1826" s="71"/>
      <c r="S1826" s="71"/>
      <c r="T1826" s="72"/>
      <c r="U1826" s="34"/>
      <c r="V1826" s="34"/>
      <c r="W1826" s="34"/>
      <c r="X1826" s="34"/>
      <c r="Y1826" s="34"/>
      <c r="Z1826" s="34"/>
      <c r="AA1826" s="34"/>
      <c r="AB1826" s="34"/>
      <c r="AC1826" s="34"/>
      <c r="AD1826" s="34"/>
      <c r="AE1826" s="34"/>
      <c r="AT1826" s="17" t="s">
        <v>174</v>
      </c>
      <c r="AU1826" s="17" t="s">
        <v>84</v>
      </c>
    </row>
    <row r="1827" spans="1:65" s="13" customFormat="1" ht="22.5">
      <c r="B1827" s="209"/>
      <c r="C1827" s="210"/>
      <c r="D1827" s="204" t="s">
        <v>176</v>
      </c>
      <c r="E1827" s="211" t="s">
        <v>1</v>
      </c>
      <c r="F1827" s="212" t="s">
        <v>2592</v>
      </c>
      <c r="G1827" s="210"/>
      <c r="H1827" s="213">
        <v>36.32</v>
      </c>
      <c r="I1827" s="214"/>
      <c r="J1827" s="210"/>
      <c r="K1827" s="210"/>
      <c r="L1827" s="215"/>
      <c r="M1827" s="216"/>
      <c r="N1827" s="217"/>
      <c r="O1827" s="217"/>
      <c r="P1827" s="217"/>
      <c r="Q1827" s="217"/>
      <c r="R1827" s="217"/>
      <c r="S1827" s="217"/>
      <c r="T1827" s="218"/>
      <c r="AT1827" s="219" t="s">
        <v>176</v>
      </c>
      <c r="AU1827" s="219" t="s">
        <v>84</v>
      </c>
      <c r="AV1827" s="13" t="s">
        <v>84</v>
      </c>
      <c r="AW1827" s="13" t="s">
        <v>32</v>
      </c>
      <c r="AX1827" s="13" t="s">
        <v>76</v>
      </c>
      <c r="AY1827" s="219" t="s">
        <v>164</v>
      </c>
    </row>
    <row r="1828" spans="1:65" s="13" customFormat="1" ht="22.5">
      <c r="B1828" s="209"/>
      <c r="C1828" s="210"/>
      <c r="D1828" s="204" t="s">
        <v>176</v>
      </c>
      <c r="E1828" s="211" t="s">
        <v>1</v>
      </c>
      <c r="F1828" s="212" t="s">
        <v>2595</v>
      </c>
      <c r="G1828" s="210"/>
      <c r="H1828" s="213">
        <v>60.533000000000001</v>
      </c>
      <c r="I1828" s="214"/>
      <c r="J1828" s="210"/>
      <c r="K1828" s="210"/>
      <c r="L1828" s="215"/>
      <c r="M1828" s="216"/>
      <c r="N1828" s="217"/>
      <c r="O1828" s="217"/>
      <c r="P1828" s="217"/>
      <c r="Q1828" s="217"/>
      <c r="R1828" s="217"/>
      <c r="S1828" s="217"/>
      <c r="T1828" s="218"/>
      <c r="AT1828" s="219" t="s">
        <v>176</v>
      </c>
      <c r="AU1828" s="219" t="s">
        <v>84</v>
      </c>
      <c r="AV1828" s="13" t="s">
        <v>84</v>
      </c>
      <c r="AW1828" s="13" t="s">
        <v>32</v>
      </c>
      <c r="AX1828" s="13" t="s">
        <v>76</v>
      </c>
      <c r="AY1828" s="219" t="s">
        <v>164</v>
      </c>
    </row>
    <row r="1829" spans="1:65" s="13" customFormat="1" ht="11.25">
      <c r="B1829" s="209"/>
      <c r="C1829" s="210"/>
      <c r="D1829" s="204" t="s">
        <v>176</v>
      </c>
      <c r="E1829" s="211" t="s">
        <v>1</v>
      </c>
      <c r="F1829" s="212" t="s">
        <v>2596</v>
      </c>
      <c r="G1829" s="210"/>
      <c r="H1829" s="213">
        <v>5.94</v>
      </c>
      <c r="I1829" s="214"/>
      <c r="J1829" s="210"/>
      <c r="K1829" s="210"/>
      <c r="L1829" s="215"/>
      <c r="M1829" s="216"/>
      <c r="N1829" s="217"/>
      <c r="O1829" s="217"/>
      <c r="P1829" s="217"/>
      <c r="Q1829" s="217"/>
      <c r="R1829" s="217"/>
      <c r="S1829" s="217"/>
      <c r="T1829" s="218"/>
      <c r="AT1829" s="219" t="s">
        <v>176</v>
      </c>
      <c r="AU1829" s="219" t="s">
        <v>84</v>
      </c>
      <c r="AV1829" s="13" t="s">
        <v>84</v>
      </c>
      <c r="AW1829" s="13" t="s">
        <v>32</v>
      </c>
      <c r="AX1829" s="13" t="s">
        <v>82</v>
      </c>
      <c r="AY1829" s="219" t="s">
        <v>164</v>
      </c>
    </row>
    <row r="1830" spans="1:65" s="13" customFormat="1" ht="11.25">
      <c r="B1830" s="209"/>
      <c r="C1830" s="210"/>
      <c r="D1830" s="204" t="s">
        <v>176</v>
      </c>
      <c r="E1830" s="210"/>
      <c r="F1830" s="212" t="s">
        <v>2597</v>
      </c>
      <c r="G1830" s="210"/>
      <c r="H1830" s="213">
        <v>6.5339999999999998</v>
      </c>
      <c r="I1830" s="214"/>
      <c r="J1830" s="210"/>
      <c r="K1830" s="210"/>
      <c r="L1830" s="215"/>
      <c r="M1830" s="216"/>
      <c r="N1830" s="217"/>
      <c r="O1830" s="217"/>
      <c r="P1830" s="217"/>
      <c r="Q1830" s="217"/>
      <c r="R1830" s="217"/>
      <c r="S1830" s="217"/>
      <c r="T1830" s="218"/>
      <c r="AT1830" s="219" t="s">
        <v>176</v>
      </c>
      <c r="AU1830" s="219" t="s">
        <v>84</v>
      </c>
      <c r="AV1830" s="13" t="s">
        <v>84</v>
      </c>
      <c r="AW1830" s="13" t="s">
        <v>4</v>
      </c>
      <c r="AX1830" s="13" t="s">
        <v>82</v>
      </c>
      <c r="AY1830" s="219" t="s">
        <v>164</v>
      </c>
    </row>
    <row r="1831" spans="1:65" s="2" customFormat="1" ht="24.2" customHeight="1">
      <c r="A1831" s="34"/>
      <c r="B1831" s="35"/>
      <c r="C1831" s="191" t="s">
        <v>2598</v>
      </c>
      <c r="D1831" s="191" t="s">
        <v>167</v>
      </c>
      <c r="E1831" s="192" t="s">
        <v>2599</v>
      </c>
      <c r="F1831" s="193" t="s">
        <v>2600</v>
      </c>
      <c r="G1831" s="194" t="s">
        <v>244</v>
      </c>
      <c r="H1831" s="195">
        <v>64.2</v>
      </c>
      <c r="I1831" s="196"/>
      <c r="J1831" s="197">
        <f>ROUND(I1831*H1831,2)</f>
        <v>0</v>
      </c>
      <c r="K1831" s="193" t="s">
        <v>171</v>
      </c>
      <c r="L1831" s="39"/>
      <c r="M1831" s="198" t="s">
        <v>1</v>
      </c>
      <c r="N1831" s="199" t="s">
        <v>42</v>
      </c>
      <c r="O1831" s="71"/>
      <c r="P1831" s="200">
        <f>O1831*H1831</f>
        <v>0</v>
      </c>
      <c r="Q1831" s="200">
        <v>4.2999999999999999E-4</v>
      </c>
      <c r="R1831" s="200">
        <f>Q1831*H1831</f>
        <v>2.7606000000000002E-2</v>
      </c>
      <c r="S1831" s="200">
        <v>0</v>
      </c>
      <c r="T1831" s="201">
        <f>S1831*H1831</f>
        <v>0</v>
      </c>
      <c r="U1831" s="34"/>
      <c r="V1831" s="34"/>
      <c r="W1831" s="34"/>
      <c r="X1831" s="34"/>
      <c r="Y1831" s="34"/>
      <c r="Z1831" s="34"/>
      <c r="AA1831" s="34"/>
      <c r="AB1831" s="34"/>
      <c r="AC1831" s="34"/>
      <c r="AD1831" s="34"/>
      <c r="AE1831" s="34"/>
      <c r="AR1831" s="202" t="s">
        <v>865</v>
      </c>
      <c r="AT1831" s="202" t="s">
        <v>167</v>
      </c>
      <c r="AU1831" s="202" t="s">
        <v>84</v>
      </c>
      <c r="AY1831" s="17" t="s">
        <v>164</v>
      </c>
      <c r="BE1831" s="203">
        <f>IF(N1831="základní",J1831,0)</f>
        <v>0</v>
      </c>
      <c r="BF1831" s="203">
        <f>IF(N1831="snížená",J1831,0)</f>
        <v>0</v>
      </c>
      <c r="BG1831" s="203">
        <f>IF(N1831="zákl. přenesená",J1831,0)</f>
        <v>0</v>
      </c>
      <c r="BH1831" s="203">
        <f>IF(N1831="sníž. přenesená",J1831,0)</f>
        <v>0</v>
      </c>
      <c r="BI1831" s="203">
        <f>IF(N1831="nulová",J1831,0)</f>
        <v>0</v>
      </c>
      <c r="BJ1831" s="17" t="s">
        <v>84</v>
      </c>
      <c r="BK1831" s="203">
        <f>ROUND(I1831*H1831,2)</f>
        <v>0</v>
      </c>
      <c r="BL1831" s="17" t="s">
        <v>865</v>
      </c>
      <c r="BM1831" s="202" t="s">
        <v>2601</v>
      </c>
    </row>
    <row r="1832" spans="1:65" s="2" customFormat="1" ht="19.5">
      <c r="A1832" s="34"/>
      <c r="B1832" s="35"/>
      <c r="C1832" s="36"/>
      <c r="D1832" s="204" t="s">
        <v>174</v>
      </c>
      <c r="E1832" s="36"/>
      <c r="F1832" s="205" t="s">
        <v>2602</v>
      </c>
      <c r="G1832" s="36"/>
      <c r="H1832" s="36"/>
      <c r="I1832" s="206"/>
      <c r="J1832" s="36"/>
      <c r="K1832" s="36"/>
      <c r="L1832" s="39"/>
      <c r="M1832" s="207"/>
      <c r="N1832" s="208"/>
      <c r="O1832" s="71"/>
      <c r="P1832" s="71"/>
      <c r="Q1832" s="71"/>
      <c r="R1832" s="71"/>
      <c r="S1832" s="71"/>
      <c r="T1832" s="72"/>
      <c r="U1832" s="34"/>
      <c r="V1832" s="34"/>
      <c r="W1832" s="34"/>
      <c r="X1832" s="34"/>
      <c r="Y1832" s="34"/>
      <c r="Z1832" s="34"/>
      <c r="AA1832" s="34"/>
      <c r="AB1832" s="34"/>
      <c r="AC1832" s="34"/>
      <c r="AD1832" s="34"/>
      <c r="AE1832" s="34"/>
      <c r="AT1832" s="17" t="s">
        <v>174</v>
      </c>
      <c r="AU1832" s="17" t="s">
        <v>84</v>
      </c>
    </row>
    <row r="1833" spans="1:65" s="13" customFormat="1" ht="11.25">
      <c r="B1833" s="209"/>
      <c r="C1833" s="210"/>
      <c r="D1833" s="204" t="s">
        <v>176</v>
      </c>
      <c r="E1833" s="211" t="s">
        <v>1</v>
      </c>
      <c r="F1833" s="212" t="s">
        <v>2603</v>
      </c>
      <c r="G1833" s="210"/>
      <c r="H1833" s="213">
        <v>7.5</v>
      </c>
      <c r="I1833" s="214"/>
      <c r="J1833" s="210"/>
      <c r="K1833" s="210"/>
      <c r="L1833" s="215"/>
      <c r="M1833" s="216"/>
      <c r="N1833" s="217"/>
      <c r="O1833" s="217"/>
      <c r="P1833" s="217"/>
      <c r="Q1833" s="217"/>
      <c r="R1833" s="217"/>
      <c r="S1833" s="217"/>
      <c r="T1833" s="218"/>
      <c r="AT1833" s="219" t="s">
        <v>176</v>
      </c>
      <c r="AU1833" s="219" t="s">
        <v>84</v>
      </c>
      <c r="AV1833" s="13" t="s">
        <v>84</v>
      </c>
      <c r="AW1833" s="13" t="s">
        <v>32</v>
      </c>
      <c r="AX1833" s="13" t="s">
        <v>76</v>
      </c>
      <c r="AY1833" s="219" t="s">
        <v>164</v>
      </c>
    </row>
    <row r="1834" spans="1:65" s="13" customFormat="1" ht="11.25">
      <c r="B1834" s="209"/>
      <c r="C1834" s="210"/>
      <c r="D1834" s="204" t="s">
        <v>176</v>
      </c>
      <c r="E1834" s="211" t="s">
        <v>1</v>
      </c>
      <c r="F1834" s="212" t="s">
        <v>1244</v>
      </c>
      <c r="G1834" s="210"/>
      <c r="H1834" s="213">
        <v>11.2</v>
      </c>
      <c r="I1834" s="214"/>
      <c r="J1834" s="210"/>
      <c r="K1834" s="210"/>
      <c r="L1834" s="215"/>
      <c r="M1834" s="216"/>
      <c r="N1834" s="217"/>
      <c r="O1834" s="217"/>
      <c r="P1834" s="217"/>
      <c r="Q1834" s="217"/>
      <c r="R1834" s="217"/>
      <c r="S1834" s="217"/>
      <c r="T1834" s="218"/>
      <c r="AT1834" s="219" t="s">
        <v>176</v>
      </c>
      <c r="AU1834" s="219" t="s">
        <v>84</v>
      </c>
      <c r="AV1834" s="13" t="s">
        <v>84</v>
      </c>
      <c r="AW1834" s="13" t="s">
        <v>32</v>
      </c>
      <c r="AX1834" s="13" t="s">
        <v>76</v>
      </c>
      <c r="AY1834" s="219" t="s">
        <v>164</v>
      </c>
    </row>
    <row r="1835" spans="1:65" s="13" customFormat="1" ht="11.25">
      <c r="B1835" s="209"/>
      <c r="C1835" s="210"/>
      <c r="D1835" s="204" t="s">
        <v>176</v>
      </c>
      <c r="E1835" s="211" t="s">
        <v>1</v>
      </c>
      <c r="F1835" s="212" t="s">
        <v>1245</v>
      </c>
      <c r="G1835" s="210"/>
      <c r="H1835" s="213">
        <v>9.8000000000000007</v>
      </c>
      <c r="I1835" s="214"/>
      <c r="J1835" s="210"/>
      <c r="K1835" s="210"/>
      <c r="L1835" s="215"/>
      <c r="M1835" s="216"/>
      <c r="N1835" s="217"/>
      <c r="O1835" s="217"/>
      <c r="P1835" s="217"/>
      <c r="Q1835" s="217"/>
      <c r="R1835" s="217"/>
      <c r="S1835" s="217"/>
      <c r="T1835" s="218"/>
      <c r="AT1835" s="219" t="s">
        <v>176</v>
      </c>
      <c r="AU1835" s="219" t="s">
        <v>84</v>
      </c>
      <c r="AV1835" s="13" t="s">
        <v>84</v>
      </c>
      <c r="AW1835" s="13" t="s">
        <v>32</v>
      </c>
      <c r="AX1835" s="13" t="s">
        <v>76</v>
      </c>
      <c r="AY1835" s="219" t="s">
        <v>164</v>
      </c>
    </row>
    <row r="1836" spans="1:65" s="13" customFormat="1" ht="11.25">
      <c r="B1836" s="209"/>
      <c r="C1836" s="210"/>
      <c r="D1836" s="204" t="s">
        <v>176</v>
      </c>
      <c r="E1836" s="211" t="s">
        <v>1</v>
      </c>
      <c r="F1836" s="212" t="s">
        <v>1246</v>
      </c>
      <c r="G1836" s="210"/>
      <c r="H1836" s="213">
        <v>12.6</v>
      </c>
      <c r="I1836" s="214"/>
      <c r="J1836" s="210"/>
      <c r="K1836" s="210"/>
      <c r="L1836" s="215"/>
      <c r="M1836" s="216"/>
      <c r="N1836" s="217"/>
      <c r="O1836" s="217"/>
      <c r="P1836" s="217"/>
      <c r="Q1836" s="217"/>
      <c r="R1836" s="217"/>
      <c r="S1836" s="217"/>
      <c r="T1836" s="218"/>
      <c r="AT1836" s="219" t="s">
        <v>176</v>
      </c>
      <c r="AU1836" s="219" t="s">
        <v>84</v>
      </c>
      <c r="AV1836" s="13" t="s">
        <v>84</v>
      </c>
      <c r="AW1836" s="13" t="s">
        <v>32</v>
      </c>
      <c r="AX1836" s="13" t="s">
        <v>76</v>
      </c>
      <c r="AY1836" s="219" t="s">
        <v>164</v>
      </c>
    </row>
    <row r="1837" spans="1:65" s="13" customFormat="1" ht="11.25">
      <c r="B1837" s="209"/>
      <c r="C1837" s="210"/>
      <c r="D1837" s="204" t="s">
        <v>176</v>
      </c>
      <c r="E1837" s="211" t="s">
        <v>1</v>
      </c>
      <c r="F1837" s="212" t="s">
        <v>1247</v>
      </c>
      <c r="G1837" s="210"/>
      <c r="H1837" s="213">
        <v>8.4</v>
      </c>
      <c r="I1837" s="214"/>
      <c r="J1837" s="210"/>
      <c r="K1837" s="210"/>
      <c r="L1837" s="215"/>
      <c r="M1837" s="216"/>
      <c r="N1837" s="217"/>
      <c r="O1837" s="217"/>
      <c r="P1837" s="217"/>
      <c r="Q1837" s="217"/>
      <c r="R1837" s="217"/>
      <c r="S1837" s="217"/>
      <c r="T1837" s="218"/>
      <c r="AT1837" s="219" t="s">
        <v>176</v>
      </c>
      <c r="AU1837" s="219" t="s">
        <v>84</v>
      </c>
      <c r="AV1837" s="13" t="s">
        <v>84</v>
      </c>
      <c r="AW1837" s="13" t="s">
        <v>32</v>
      </c>
      <c r="AX1837" s="13" t="s">
        <v>76</v>
      </c>
      <c r="AY1837" s="219" t="s">
        <v>164</v>
      </c>
    </row>
    <row r="1838" spans="1:65" s="15" customFormat="1" ht="11.25">
      <c r="B1838" s="241"/>
      <c r="C1838" s="242"/>
      <c r="D1838" s="204" t="s">
        <v>176</v>
      </c>
      <c r="E1838" s="243" t="s">
        <v>1</v>
      </c>
      <c r="F1838" s="244" t="s">
        <v>1248</v>
      </c>
      <c r="G1838" s="242"/>
      <c r="H1838" s="245">
        <v>49.5</v>
      </c>
      <c r="I1838" s="246"/>
      <c r="J1838" s="242"/>
      <c r="K1838" s="242"/>
      <c r="L1838" s="247"/>
      <c r="M1838" s="248"/>
      <c r="N1838" s="249"/>
      <c r="O1838" s="249"/>
      <c r="P1838" s="249"/>
      <c r="Q1838" s="249"/>
      <c r="R1838" s="249"/>
      <c r="S1838" s="249"/>
      <c r="T1838" s="250"/>
      <c r="AT1838" s="251" t="s">
        <v>176</v>
      </c>
      <c r="AU1838" s="251" t="s">
        <v>84</v>
      </c>
      <c r="AV1838" s="15" t="s">
        <v>303</v>
      </c>
      <c r="AW1838" s="15" t="s">
        <v>32</v>
      </c>
      <c r="AX1838" s="15" t="s">
        <v>76</v>
      </c>
      <c r="AY1838" s="251" t="s">
        <v>164</v>
      </c>
    </row>
    <row r="1839" spans="1:65" s="13" customFormat="1" ht="11.25">
      <c r="B1839" s="209"/>
      <c r="C1839" s="210"/>
      <c r="D1839" s="204" t="s">
        <v>176</v>
      </c>
      <c r="E1839" s="211" t="s">
        <v>1</v>
      </c>
      <c r="F1839" s="212" t="s">
        <v>1249</v>
      </c>
      <c r="G1839" s="210"/>
      <c r="H1839" s="213">
        <v>4.5</v>
      </c>
      <c r="I1839" s="214"/>
      <c r="J1839" s="210"/>
      <c r="K1839" s="210"/>
      <c r="L1839" s="215"/>
      <c r="M1839" s="216"/>
      <c r="N1839" s="217"/>
      <c r="O1839" s="217"/>
      <c r="P1839" s="217"/>
      <c r="Q1839" s="217"/>
      <c r="R1839" s="217"/>
      <c r="S1839" s="217"/>
      <c r="T1839" s="218"/>
      <c r="AT1839" s="219" t="s">
        <v>176</v>
      </c>
      <c r="AU1839" s="219" t="s">
        <v>84</v>
      </c>
      <c r="AV1839" s="13" t="s">
        <v>84</v>
      </c>
      <c r="AW1839" s="13" t="s">
        <v>32</v>
      </c>
      <c r="AX1839" s="13" t="s">
        <v>76</v>
      </c>
      <c r="AY1839" s="219" t="s">
        <v>164</v>
      </c>
    </row>
    <row r="1840" spans="1:65" s="13" customFormat="1" ht="11.25">
      <c r="B1840" s="209"/>
      <c r="C1840" s="210"/>
      <c r="D1840" s="204" t="s">
        <v>176</v>
      </c>
      <c r="E1840" s="211" t="s">
        <v>1</v>
      </c>
      <c r="F1840" s="212" t="s">
        <v>1257</v>
      </c>
      <c r="G1840" s="210"/>
      <c r="H1840" s="213">
        <v>10.199999999999999</v>
      </c>
      <c r="I1840" s="214"/>
      <c r="J1840" s="210"/>
      <c r="K1840" s="210"/>
      <c r="L1840" s="215"/>
      <c r="M1840" s="216"/>
      <c r="N1840" s="217"/>
      <c r="O1840" s="217"/>
      <c r="P1840" s="217"/>
      <c r="Q1840" s="217"/>
      <c r="R1840" s="217"/>
      <c r="S1840" s="217"/>
      <c r="T1840" s="218"/>
      <c r="AT1840" s="219" t="s">
        <v>176</v>
      </c>
      <c r="AU1840" s="219" t="s">
        <v>84</v>
      </c>
      <c r="AV1840" s="13" t="s">
        <v>84</v>
      </c>
      <c r="AW1840" s="13" t="s">
        <v>32</v>
      </c>
      <c r="AX1840" s="13" t="s">
        <v>76</v>
      </c>
      <c r="AY1840" s="219" t="s">
        <v>164</v>
      </c>
    </row>
    <row r="1841" spans="1:65" s="15" customFormat="1" ht="11.25">
      <c r="B1841" s="241"/>
      <c r="C1841" s="242"/>
      <c r="D1841" s="204" t="s">
        <v>176</v>
      </c>
      <c r="E1841" s="243" t="s">
        <v>1</v>
      </c>
      <c r="F1841" s="244" t="s">
        <v>1261</v>
      </c>
      <c r="G1841" s="242"/>
      <c r="H1841" s="245">
        <v>14.7</v>
      </c>
      <c r="I1841" s="246"/>
      <c r="J1841" s="242"/>
      <c r="K1841" s="242"/>
      <c r="L1841" s="247"/>
      <c r="M1841" s="248"/>
      <c r="N1841" s="249"/>
      <c r="O1841" s="249"/>
      <c r="P1841" s="249"/>
      <c r="Q1841" s="249"/>
      <c r="R1841" s="249"/>
      <c r="S1841" s="249"/>
      <c r="T1841" s="250"/>
      <c r="AT1841" s="251" t="s">
        <v>176</v>
      </c>
      <c r="AU1841" s="251" t="s">
        <v>84</v>
      </c>
      <c r="AV1841" s="15" t="s">
        <v>303</v>
      </c>
      <c r="AW1841" s="15" t="s">
        <v>32</v>
      </c>
      <c r="AX1841" s="15" t="s">
        <v>76</v>
      </c>
      <c r="AY1841" s="251" t="s">
        <v>164</v>
      </c>
    </row>
    <row r="1842" spans="1:65" s="14" customFormat="1" ht="11.25">
      <c r="B1842" s="220"/>
      <c r="C1842" s="221"/>
      <c r="D1842" s="204" t="s">
        <v>176</v>
      </c>
      <c r="E1842" s="222" t="s">
        <v>1</v>
      </c>
      <c r="F1842" s="223" t="s">
        <v>185</v>
      </c>
      <c r="G1842" s="221"/>
      <c r="H1842" s="224">
        <v>64.2</v>
      </c>
      <c r="I1842" s="225"/>
      <c r="J1842" s="221"/>
      <c r="K1842" s="221"/>
      <c r="L1842" s="226"/>
      <c r="M1842" s="227"/>
      <c r="N1842" s="228"/>
      <c r="O1842" s="228"/>
      <c r="P1842" s="228"/>
      <c r="Q1842" s="228"/>
      <c r="R1842" s="228"/>
      <c r="S1842" s="228"/>
      <c r="T1842" s="229"/>
      <c r="AT1842" s="230" t="s">
        <v>176</v>
      </c>
      <c r="AU1842" s="230" t="s">
        <v>84</v>
      </c>
      <c r="AV1842" s="14" t="s">
        <v>172</v>
      </c>
      <c r="AW1842" s="14" t="s">
        <v>32</v>
      </c>
      <c r="AX1842" s="14" t="s">
        <v>82</v>
      </c>
      <c r="AY1842" s="230" t="s">
        <v>164</v>
      </c>
    </row>
    <row r="1843" spans="1:65" s="2" customFormat="1" ht="24.2" customHeight="1">
      <c r="A1843" s="34"/>
      <c r="B1843" s="35"/>
      <c r="C1843" s="231" t="s">
        <v>2604</v>
      </c>
      <c r="D1843" s="231" t="s">
        <v>218</v>
      </c>
      <c r="E1843" s="232" t="s">
        <v>2605</v>
      </c>
      <c r="F1843" s="233" t="s">
        <v>2606</v>
      </c>
      <c r="G1843" s="234" t="s">
        <v>258</v>
      </c>
      <c r="H1843" s="235">
        <v>11.651999999999999</v>
      </c>
      <c r="I1843" s="236"/>
      <c r="J1843" s="237">
        <f>ROUND(I1843*H1843,2)</f>
        <v>0</v>
      </c>
      <c r="K1843" s="233" t="s">
        <v>171</v>
      </c>
      <c r="L1843" s="238"/>
      <c r="M1843" s="239" t="s">
        <v>1</v>
      </c>
      <c r="N1843" s="240" t="s">
        <v>42</v>
      </c>
      <c r="O1843" s="71"/>
      <c r="P1843" s="200">
        <f>O1843*H1843</f>
        <v>0</v>
      </c>
      <c r="Q1843" s="200">
        <v>1.7999999999999999E-2</v>
      </c>
      <c r="R1843" s="200">
        <f>Q1843*H1843</f>
        <v>0.20973599999999998</v>
      </c>
      <c r="S1843" s="200">
        <v>0</v>
      </c>
      <c r="T1843" s="201">
        <f>S1843*H1843</f>
        <v>0</v>
      </c>
      <c r="U1843" s="34"/>
      <c r="V1843" s="34"/>
      <c r="W1843" s="34"/>
      <c r="X1843" s="34"/>
      <c r="Y1843" s="34"/>
      <c r="Z1843" s="34"/>
      <c r="AA1843" s="34"/>
      <c r="AB1843" s="34"/>
      <c r="AC1843" s="34"/>
      <c r="AD1843" s="34"/>
      <c r="AE1843" s="34"/>
      <c r="AR1843" s="202" t="s">
        <v>1069</v>
      </c>
      <c r="AT1843" s="202" t="s">
        <v>218</v>
      </c>
      <c r="AU1843" s="202" t="s">
        <v>84</v>
      </c>
      <c r="AY1843" s="17" t="s">
        <v>164</v>
      </c>
      <c r="BE1843" s="203">
        <f>IF(N1843="základní",J1843,0)</f>
        <v>0</v>
      </c>
      <c r="BF1843" s="203">
        <f>IF(N1843="snížená",J1843,0)</f>
        <v>0</v>
      </c>
      <c r="BG1843" s="203">
        <f>IF(N1843="zákl. přenesená",J1843,0)</f>
        <v>0</v>
      </c>
      <c r="BH1843" s="203">
        <f>IF(N1843="sníž. přenesená",J1843,0)</f>
        <v>0</v>
      </c>
      <c r="BI1843" s="203">
        <f>IF(N1843="nulová",J1843,0)</f>
        <v>0</v>
      </c>
      <c r="BJ1843" s="17" t="s">
        <v>84</v>
      </c>
      <c r="BK1843" s="203">
        <f>ROUND(I1843*H1843,2)</f>
        <v>0</v>
      </c>
      <c r="BL1843" s="17" t="s">
        <v>865</v>
      </c>
      <c r="BM1843" s="202" t="s">
        <v>2607</v>
      </c>
    </row>
    <row r="1844" spans="1:65" s="2" customFormat="1" ht="11.25">
      <c r="A1844" s="34"/>
      <c r="B1844" s="35"/>
      <c r="C1844" s="36"/>
      <c r="D1844" s="204" t="s">
        <v>174</v>
      </c>
      <c r="E1844" s="36"/>
      <c r="F1844" s="205" t="s">
        <v>2606</v>
      </c>
      <c r="G1844" s="36"/>
      <c r="H1844" s="36"/>
      <c r="I1844" s="206"/>
      <c r="J1844" s="36"/>
      <c r="K1844" s="36"/>
      <c r="L1844" s="39"/>
      <c r="M1844" s="207"/>
      <c r="N1844" s="208"/>
      <c r="O1844" s="71"/>
      <c r="P1844" s="71"/>
      <c r="Q1844" s="71"/>
      <c r="R1844" s="71"/>
      <c r="S1844" s="71"/>
      <c r="T1844" s="72"/>
      <c r="U1844" s="34"/>
      <c r="V1844" s="34"/>
      <c r="W1844" s="34"/>
      <c r="X1844" s="34"/>
      <c r="Y1844" s="34"/>
      <c r="Z1844" s="34"/>
      <c r="AA1844" s="34"/>
      <c r="AB1844" s="34"/>
      <c r="AC1844" s="34"/>
      <c r="AD1844" s="34"/>
      <c r="AE1844" s="34"/>
      <c r="AT1844" s="17" t="s">
        <v>174</v>
      </c>
      <c r="AU1844" s="17" t="s">
        <v>84</v>
      </c>
    </row>
    <row r="1845" spans="1:65" s="13" customFormat="1" ht="11.25">
      <c r="B1845" s="209"/>
      <c r="C1845" s="210"/>
      <c r="D1845" s="204" t="s">
        <v>176</v>
      </c>
      <c r="E1845" s="211" t="s">
        <v>1</v>
      </c>
      <c r="F1845" s="212" t="s">
        <v>2608</v>
      </c>
      <c r="G1845" s="210"/>
      <c r="H1845" s="213">
        <v>107</v>
      </c>
      <c r="I1845" s="214"/>
      <c r="J1845" s="210"/>
      <c r="K1845" s="210"/>
      <c r="L1845" s="215"/>
      <c r="M1845" s="216"/>
      <c r="N1845" s="217"/>
      <c r="O1845" s="217"/>
      <c r="P1845" s="217"/>
      <c r="Q1845" s="217"/>
      <c r="R1845" s="217"/>
      <c r="S1845" s="217"/>
      <c r="T1845" s="218"/>
      <c r="AT1845" s="219" t="s">
        <v>176</v>
      </c>
      <c r="AU1845" s="219" t="s">
        <v>84</v>
      </c>
      <c r="AV1845" s="13" t="s">
        <v>84</v>
      </c>
      <c r="AW1845" s="13" t="s">
        <v>32</v>
      </c>
      <c r="AX1845" s="13" t="s">
        <v>76</v>
      </c>
      <c r="AY1845" s="219" t="s">
        <v>164</v>
      </c>
    </row>
    <row r="1846" spans="1:65" s="13" customFormat="1" ht="11.25">
      <c r="B1846" s="209"/>
      <c r="C1846" s="210"/>
      <c r="D1846" s="204" t="s">
        <v>176</v>
      </c>
      <c r="E1846" s="211" t="s">
        <v>1</v>
      </c>
      <c r="F1846" s="212" t="s">
        <v>2609</v>
      </c>
      <c r="G1846" s="210"/>
      <c r="H1846" s="213">
        <v>10.593</v>
      </c>
      <c r="I1846" s="214"/>
      <c r="J1846" s="210"/>
      <c r="K1846" s="210"/>
      <c r="L1846" s="215"/>
      <c r="M1846" s="216"/>
      <c r="N1846" s="217"/>
      <c r="O1846" s="217"/>
      <c r="P1846" s="217"/>
      <c r="Q1846" s="217"/>
      <c r="R1846" s="217"/>
      <c r="S1846" s="217"/>
      <c r="T1846" s="218"/>
      <c r="AT1846" s="219" t="s">
        <v>176</v>
      </c>
      <c r="AU1846" s="219" t="s">
        <v>84</v>
      </c>
      <c r="AV1846" s="13" t="s">
        <v>84</v>
      </c>
      <c r="AW1846" s="13" t="s">
        <v>32</v>
      </c>
      <c r="AX1846" s="13" t="s">
        <v>82</v>
      </c>
      <c r="AY1846" s="219" t="s">
        <v>164</v>
      </c>
    </row>
    <row r="1847" spans="1:65" s="13" customFormat="1" ht="11.25">
      <c r="B1847" s="209"/>
      <c r="C1847" s="210"/>
      <c r="D1847" s="204" t="s">
        <v>176</v>
      </c>
      <c r="E1847" s="210"/>
      <c r="F1847" s="212" t="s">
        <v>2610</v>
      </c>
      <c r="G1847" s="210"/>
      <c r="H1847" s="213">
        <v>11.651999999999999</v>
      </c>
      <c r="I1847" s="214"/>
      <c r="J1847" s="210"/>
      <c r="K1847" s="210"/>
      <c r="L1847" s="215"/>
      <c r="M1847" s="216"/>
      <c r="N1847" s="217"/>
      <c r="O1847" s="217"/>
      <c r="P1847" s="217"/>
      <c r="Q1847" s="217"/>
      <c r="R1847" s="217"/>
      <c r="S1847" s="217"/>
      <c r="T1847" s="218"/>
      <c r="AT1847" s="219" t="s">
        <v>176</v>
      </c>
      <c r="AU1847" s="219" t="s">
        <v>84</v>
      </c>
      <c r="AV1847" s="13" t="s">
        <v>84</v>
      </c>
      <c r="AW1847" s="13" t="s">
        <v>4</v>
      </c>
      <c r="AX1847" s="13" t="s">
        <v>82</v>
      </c>
      <c r="AY1847" s="219" t="s">
        <v>164</v>
      </c>
    </row>
    <row r="1848" spans="1:65" s="2" customFormat="1" ht="37.9" customHeight="1">
      <c r="A1848" s="34"/>
      <c r="B1848" s="35"/>
      <c r="C1848" s="191" t="s">
        <v>2611</v>
      </c>
      <c r="D1848" s="191" t="s">
        <v>167</v>
      </c>
      <c r="E1848" s="192" t="s">
        <v>2612</v>
      </c>
      <c r="F1848" s="193" t="s">
        <v>2613</v>
      </c>
      <c r="G1848" s="194" t="s">
        <v>258</v>
      </c>
      <c r="H1848" s="195">
        <v>11.95</v>
      </c>
      <c r="I1848" s="196"/>
      <c r="J1848" s="197">
        <f>ROUND(I1848*H1848,2)</f>
        <v>0</v>
      </c>
      <c r="K1848" s="193" t="s">
        <v>171</v>
      </c>
      <c r="L1848" s="39"/>
      <c r="M1848" s="198" t="s">
        <v>1</v>
      </c>
      <c r="N1848" s="199" t="s">
        <v>42</v>
      </c>
      <c r="O1848" s="71"/>
      <c r="P1848" s="200">
        <f>O1848*H1848</f>
        <v>0</v>
      </c>
      <c r="Q1848" s="200">
        <v>6.8900000000000003E-3</v>
      </c>
      <c r="R1848" s="200">
        <f>Q1848*H1848</f>
        <v>8.2335499999999992E-2</v>
      </c>
      <c r="S1848" s="200">
        <v>0</v>
      </c>
      <c r="T1848" s="201">
        <f>S1848*H1848</f>
        <v>0</v>
      </c>
      <c r="U1848" s="34"/>
      <c r="V1848" s="34"/>
      <c r="W1848" s="34"/>
      <c r="X1848" s="34"/>
      <c r="Y1848" s="34"/>
      <c r="Z1848" s="34"/>
      <c r="AA1848" s="34"/>
      <c r="AB1848" s="34"/>
      <c r="AC1848" s="34"/>
      <c r="AD1848" s="34"/>
      <c r="AE1848" s="34"/>
      <c r="AR1848" s="202" t="s">
        <v>865</v>
      </c>
      <c r="AT1848" s="202" t="s">
        <v>167</v>
      </c>
      <c r="AU1848" s="202" t="s">
        <v>84</v>
      </c>
      <c r="AY1848" s="17" t="s">
        <v>164</v>
      </c>
      <c r="BE1848" s="203">
        <f>IF(N1848="základní",J1848,0)</f>
        <v>0</v>
      </c>
      <c r="BF1848" s="203">
        <f>IF(N1848="snížená",J1848,0)</f>
        <v>0</v>
      </c>
      <c r="BG1848" s="203">
        <f>IF(N1848="zákl. přenesená",J1848,0)</f>
        <v>0</v>
      </c>
      <c r="BH1848" s="203">
        <f>IF(N1848="sníž. přenesená",J1848,0)</f>
        <v>0</v>
      </c>
      <c r="BI1848" s="203">
        <f>IF(N1848="nulová",J1848,0)</f>
        <v>0</v>
      </c>
      <c r="BJ1848" s="17" t="s">
        <v>84</v>
      </c>
      <c r="BK1848" s="203">
        <f>ROUND(I1848*H1848,2)</f>
        <v>0</v>
      </c>
      <c r="BL1848" s="17" t="s">
        <v>865</v>
      </c>
      <c r="BM1848" s="202" t="s">
        <v>2614</v>
      </c>
    </row>
    <row r="1849" spans="1:65" s="2" customFormat="1" ht="29.25">
      <c r="A1849" s="34"/>
      <c r="B1849" s="35"/>
      <c r="C1849" s="36"/>
      <c r="D1849" s="204" t="s">
        <v>174</v>
      </c>
      <c r="E1849" s="36"/>
      <c r="F1849" s="205" t="s">
        <v>2615</v>
      </c>
      <c r="G1849" s="36"/>
      <c r="H1849" s="36"/>
      <c r="I1849" s="206"/>
      <c r="J1849" s="36"/>
      <c r="K1849" s="36"/>
      <c r="L1849" s="39"/>
      <c r="M1849" s="207"/>
      <c r="N1849" s="208"/>
      <c r="O1849" s="71"/>
      <c r="P1849" s="71"/>
      <c r="Q1849" s="71"/>
      <c r="R1849" s="71"/>
      <c r="S1849" s="71"/>
      <c r="T1849" s="72"/>
      <c r="U1849" s="34"/>
      <c r="V1849" s="34"/>
      <c r="W1849" s="34"/>
      <c r="X1849" s="34"/>
      <c r="Y1849" s="34"/>
      <c r="Z1849" s="34"/>
      <c r="AA1849" s="34"/>
      <c r="AB1849" s="34"/>
      <c r="AC1849" s="34"/>
      <c r="AD1849" s="34"/>
      <c r="AE1849" s="34"/>
      <c r="AT1849" s="17" t="s">
        <v>174</v>
      </c>
      <c r="AU1849" s="17" t="s">
        <v>84</v>
      </c>
    </row>
    <row r="1850" spans="1:65" s="13" customFormat="1" ht="11.25">
      <c r="B1850" s="209"/>
      <c r="C1850" s="210"/>
      <c r="D1850" s="204" t="s">
        <v>176</v>
      </c>
      <c r="E1850" s="211" t="s">
        <v>1</v>
      </c>
      <c r="F1850" s="212" t="s">
        <v>2616</v>
      </c>
      <c r="G1850" s="210"/>
      <c r="H1850" s="213">
        <v>8.4</v>
      </c>
      <c r="I1850" s="214"/>
      <c r="J1850" s="210"/>
      <c r="K1850" s="210"/>
      <c r="L1850" s="215"/>
      <c r="M1850" s="216"/>
      <c r="N1850" s="217"/>
      <c r="O1850" s="217"/>
      <c r="P1850" s="217"/>
      <c r="Q1850" s="217"/>
      <c r="R1850" s="217"/>
      <c r="S1850" s="217"/>
      <c r="T1850" s="218"/>
      <c r="AT1850" s="219" t="s">
        <v>176</v>
      </c>
      <c r="AU1850" s="219" t="s">
        <v>84</v>
      </c>
      <c r="AV1850" s="13" t="s">
        <v>84</v>
      </c>
      <c r="AW1850" s="13" t="s">
        <v>32</v>
      </c>
      <c r="AX1850" s="13" t="s">
        <v>76</v>
      </c>
      <c r="AY1850" s="219" t="s">
        <v>164</v>
      </c>
    </row>
    <row r="1851" spans="1:65" s="13" customFormat="1" ht="11.25">
      <c r="B1851" s="209"/>
      <c r="C1851" s="210"/>
      <c r="D1851" s="204" t="s">
        <v>176</v>
      </c>
      <c r="E1851" s="211" t="s">
        <v>1</v>
      </c>
      <c r="F1851" s="212" t="s">
        <v>2617</v>
      </c>
      <c r="G1851" s="210"/>
      <c r="H1851" s="213">
        <v>3.55</v>
      </c>
      <c r="I1851" s="214"/>
      <c r="J1851" s="210"/>
      <c r="K1851" s="210"/>
      <c r="L1851" s="215"/>
      <c r="M1851" s="216"/>
      <c r="N1851" s="217"/>
      <c r="O1851" s="217"/>
      <c r="P1851" s="217"/>
      <c r="Q1851" s="217"/>
      <c r="R1851" s="217"/>
      <c r="S1851" s="217"/>
      <c r="T1851" s="218"/>
      <c r="AT1851" s="219" t="s">
        <v>176</v>
      </c>
      <c r="AU1851" s="219" t="s">
        <v>84</v>
      </c>
      <c r="AV1851" s="13" t="s">
        <v>84</v>
      </c>
      <c r="AW1851" s="13" t="s">
        <v>32</v>
      </c>
      <c r="AX1851" s="13" t="s">
        <v>76</v>
      </c>
      <c r="AY1851" s="219" t="s">
        <v>164</v>
      </c>
    </row>
    <row r="1852" spans="1:65" s="14" customFormat="1" ht="11.25">
      <c r="B1852" s="220"/>
      <c r="C1852" s="221"/>
      <c r="D1852" s="204" t="s">
        <v>176</v>
      </c>
      <c r="E1852" s="222" t="s">
        <v>1</v>
      </c>
      <c r="F1852" s="223" t="s">
        <v>185</v>
      </c>
      <c r="G1852" s="221"/>
      <c r="H1852" s="224">
        <v>11.95</v>
      </c>
      <c r="I1852" s="225"/>
      <c r="J1852" s="221"/>
      <c r="K1852" s="221"/>
      <c r="L1852" s="226"/>
      <c r="M1852" s="227"/>
      <c r="N1852" s="228"/>
      <c r="O1852" s="228"/>
      <c r="P1852" s="228"/>
      <c r="Q1852" s="228"/>
      <c r="R1852" s="228"/>
      <c r="S1852" s="228"/>
      <c r="T1852" s="229"/>
      <c r="AT1852" s="230" t="s">
        <v>176</v>
      </c>
      <c r="AU1852" s="230" t="s">
        <v>84</v>
      </c>
      <c r="AV1852" s="14" t="s">
        <v>172</v>
      </c>
      <c r="AW1852" s="14" t="s">
        <v>32</v>
      </c>
      <c r="AX1852" s="14" t="s">
        <v>82</v>
      </c>
      <c r="AY1852" s="230" t="s">
        <v>164</v>
      </c>
    </row>
    <row r="1853" spans="1:65" s="2" customFormat="1" ht="37.9" customHeight="1">
      <c r="A1853" s="34"/>
      <c r="B1853" s="35"/>
      <c r="C1853" s="231" t="s">
        <v>2618</v>
      </c>
      <c r="D1853" s="231" t="s">
        <v>218</v>
      </c>
      <c r="E1853" s="232" t="s">
        <v>2575</v>
      </c>
      <c r="F1853" s="233" t="s">
        <v>2576</v>
      </c>
      <c r="G1853" s="234" t="s">
        <v>258</v>
      </c>
      <c r="H1853" s="235">
        <v>13.145</v>
      </c>
      <c r="I1853" s="236"/>
      <c r="J1853" s="237">
        <f>ROUND(I1853*H1853,2)</f>
        <v>0</v>
      </c>
      <c r="K1853" s="233" t="s">
        <v>171</v>
      </c>
      <c r="L1853" s="238"/>
      <c r="M1853" s="239" t="s">
        <v>1</v>
      </c>
      <c r="N1853" s="240" t="s">
        <v>42</v>
      </c>
      <c r="O1853" s="71"/>
      <c r="P1853" s="200">
        <f>O1853*H1853</f>
        <v>0</v>
      </c>
      <c r="Q1853" s="200">
        <v>1.9199999999999998E-2</v>
      </c>
      <c r="R1853" s="200">
        <f>Q1853*H1853</f>
        <v>0.252384</v>
      </c>
      <c r="S1853" s="200">
        <v>0</v>
      </c>
      <c r="T1853" s="201">
        <f>S1853*H1853</f>
        <v>0</v>
      </c>
      <c r="U1853" s="34"/>
      <c r="V1853" s="34"/>
      <c r="W1853" s="34"/>
      <c r="X1853" s="34"/>
      <c r="Y1853" s="34"/>
      <c r="Z1853" s="34"/>
      <c r="AA1853" s="34"/>
      <c r="AB1853" s="34"/>
      <c r="AC1853" s="34"/>
      <c r="AD1853" s="34"/>
      <c r="AE1853" s="34"/>
      <c r="AR1853" s="202" t="s">
        <v>1069</v>
      </c>
      <c r="AT1853" s="202" t="s">
        <v>218</v>
      </c>
      <c r="AU1853" s="202" t="s">
        <v>84</v>
      </c>
      <c r="AY1853" s="17" t="s">
        <v>164</v>
      </c>
      <c r="BE1853" s="203">
        <f>IF(N1853="základní",J1853,0)</f>
        <v>0</v>
      </c>
      <c r="BF1853" s="203">
        <f>IF(N1853="snížená",J1853,0)</f>
        <v>0</v>
      </c>
      <c r="BG1853" s="203">
        <f>IF(N1853="zákl. přenesená",J1853,0)</f>
        <v>0</v>
      </c>
      <c r="BH1853" s="203">
        <f>IF(N1853="sníž. přenesená",J1853,0)</f>
        <v>0</v>
      </c>
      <c r="BI1853" s="203">
        <f>IF(N1853="nulová",J1853,0)</f>
        <v>0</v>
      </c>
      <c r="BJ1853" s="17" t="s">
        <v>84</v>
      </c>
      <c r="BK1853" s="203">
        <f>ROUND(I1853*H1853,2)</f>
        <v>0</v>
      </c>
      <c r="BL1853" s="17" t="s">
        <v>865</v>
      </c>
      <c r="BM1853" s="202" t="s">
        <v>2619</v>
      </c>
    </row>
    <row r="1854" spans="1:65" s="2" customFormat="1" ht="19.5">
      <c r="A1854" s="34"/>
      <c r="B1854" s="35"/>
      <c r="C1854" s="36"/>
      <c r="D1854" s="204" t="s">
        <v>174</v>
      </c>
      <c r="E1854" s="36"/>
      <c r="F1854" s="205" t="s">
        <v>2576</v>
      </c>
      <c r="G1854" s="36"/>
      <c r="H1854" s="36"/>
      <c r="I1854" s="206"/>
      <c r="J1854" s="36"/>
      <c r="K1854" s="36"/>
      <c r="L1854" s="39"/>
      <c r="M1854" s="207"/>
      <c r="N1854" s="208"/>
      <c r="O1854" s="71"/>
      <c r="P1854" s="71"/>
      <c r="Q1854" s="71"/>
      <c r="R1854" s="71"/>
      <c r="S1854" s="71"/>
      <c r="T1854" s="72"/>
      <c r="U1854" s="34"/>
      <c r="V1854" s="34"/>
      <c r="W1854" s="34"/>
      <c r="X1854" s="34"/>
      <c r="Y1854" s="34"/>
      <c r="Z1854" s="34"/>
      <c r="AA1854" s="34"/>
      <c r="AB1854" s="34"/>
      <c r="AC1854" s="34"/>
      <c r="AD1854" s="34"/>
      <c r="AE1854" s="34"/>
      <c r="AT1854" s="17" t="s">
        <v>174</v>
      </c>
      <c r="AU1854" s="17" t="s">
        <v>84</v>
      </c>
    </row>
    <row r="1855" spans="1:65" s="13" customFormat="1" ht="11.25">
      <c r="B1855" s="209"/>
      <c r="C1855" s="210"/>
      <c r="D1855" s="204" t="s">
        <v>176</v>
      </c>
      <c r="E1855" s="210"/>
      <c r="F1855" s="212" t="s">
        <v>2620</v>
      </c>
      <c r="G1855" s="210"/>
      <c r="H1855" s="213">
        <v>13.145</v>
      </c>
      <c r="I1855" s="214"/>
      <c r="J1855" s="210"/>
      <c r="K1855" s="210"/>
      <c r="L1855" s="215"/>
      <c r="M1855" s="216"/>
      <c r="N1855" s="217"/>
      <c r="O1855" s="217"/>
      <c r="P1855" s="217"/>
      <c r="Q1855" s="217"/>
      <c r="R1855" s="217"/>
      <c r="S1855" s="217"/>
      <c r="T1855" s="218"/>
      <c r="AT1855" s="219" t="s">
        <v>176</v>
      </c>
      <c r="AU1855" s="219" t="s">
        <v>84</v>
      </c>
      <c r="AV1855" s="13" t="s">
        <v>84</v>
      </c>
      <c r="AW1855" s="13" t="s">
        <v>4</v>
      </c>
      <c r="AX1855" s="13" t="s">
        <v>82</v>
      </c>
      <c r="AY1855" s="219" t="s">
        <v>164</v>
      </c>
    </row>
    <row r="1856" spans="1:65" s="2" customFormat="1" ht="24.2" customHeight="1">
      <c r="A1856" s="34"/>
      <c r="B1856" s="35"/>
      <c r="C1856" s="191" t="s">
        <v>2621</v>
      </c>
      <c r="D1856" s="191" t="s">
        <v>167</v>
      </c>
      <c r="E1856" s="192" t="s">
        <v>2622</v>
      </c>
      <c r="F1856" s="193" t="s">
        <v>2623</v>
      </c>
      <c r="G1856" s="194" t="s">
        <v>258</v>
      </c>
      <c r="H1856" s="195">
        <v>54.5</v>
      </c>
      <c r="I1856" s="196"/>
      <c r="J1856" s="197">
        <f>ROUND(I1856*H1856,2)</f>
        <v>0</v>
      </c>
      <c r="K1856" s="193" t="s">
        <v>171</v>
      </c>
      <c r="L1856" s="39"/>
      <c r="M1856" s="198" t="s">
        <v>1</v>
      </c>
      <c r="N1856" s="199" t="s">
        <v>42</v>
      </c>
      <c r="O1856" s="71"/>
      <c r="P1856" s="200">
        <f>O1856*H1856</f>
        <v>0</v>
      </c>
      <c r="Q1856" s="200">
        <v>6.3E-3</v>
      </c>
      <c r="R1856" s="200">
        <f>Q1856*H1856</f>
        <v>0.34334999999999999</v>
      </c>
      <c r="S1856" s="200">
        <v>0</v>
      </c>
      <c r="T1856" s="201">
        <f>S1856*H1856</f>
        <v>0</v>
      </c>
      <c r="U1856" s="34"/>
      <c r="V1856" s="34"/>
      <c r="W1856" s="34"/>
      <c r="X1856" s="34"/>
      <c r="Y1856" s="34"/>
      <c r="Z1856" s="34"/>
      <c r="AA1856" s="34"/>
      <c r="AB1856" s="34"/>
      <c r="AC1856" s="34"/>
      <c r="AD1856" s="34"/>
      <c r="AE1856" s="34"/>
      <c r="AR1856" s="202" t="s">
        <v>865</v>
      </c>
      <c r="AT1856" s="202" t="s">
        <v>167</v>
      </c>
      <c r="AU1856" s="202" t="s">
        <v>84</v>
      </c>
      <c r="AY1856" s="17" t="s">
        <v>164</v>
      </c>
      <c r="BE1856" s="203">
        <f>IF(N1856="základní",J1856,0)</f>
        <v>0</v>
      </c>
      <c r="BF1856" s="203">
        <f>IF(N1856="snížená",J1856,0)</f>
        <v>0</v>
      </c>
      <c r="BG1856" s="203">
        <f>IF(N1856="zákl. přenesená",J1856,0)</f>
        <v>0</v>
      </c>
      <c r="BH1856" s="203">
        <f>IF(N1856="sníž. přenesená",J1856,0)</f>
        <v>0</v>
      </c>
      <c r="BI1856" s="203">
        <f>IF(N1856="nulová",J1856,0)</f>
        <v>0</v>
      </c>
      <c r="BJ1856" s="17" t="s">
        <v>84</v>
      </c>
      <c r="BK1856" s="203">
        <f>ROUND(I1856*H1856,2)</f>
        <v>0</v>
      </c>
      <c r="BL1856" s="17" t="s">
        <v>865</v>
      </c>
      <c r="BM1856" s="202" t="s">
        <v>2624</v>
      </c>
    </row>
    <row r="1857" spans="1:51" s="2" customFormat="1" ht="19.5">
      <c r="A1857" s="34"/>
      <c r="B1857" s="35"/>
      <c r="C1857" s="36"/>
      <c r="D1857" s="204" t="s">
        <v>174</v>
      </c>
      <c r="E1857" s="36"/>
      <c r="F1857" s="205" t="s">
        <v>2625</v>
      </c>
      <c r="G1857" s="36"/>
      <c r="H1857" s="36"/>
      <c r="I1857" s="206"/>
      <c r="J1857" s="36"/>
      <c r="K1857" s="36"/>
      <c r="L1857" s="39"/>
      <c r="M1857" s="207"/>
      <c r="N1857" s="208"/>
      <c r="O1857" s="71"/>
      <c r="P1857" s="71"/>
      <c r="Q1857" s="71"/>
      <c r="R1857" s="71"/>
      <c r="S1857" s="71"/>
      <c r="T1857" s="72"/>
      <c r="U1857" s="34"/>
      <c r="V1857" s="34"/>
      <c r="W1857" s="34"/>
      <c r="X1857" s="34"/>
      <c r="Y1857" s="34"/>
      <c r="Z1857" s="34"/>
      <c r="AA1857" s="34"/>
      <c r="AB1857" s="34"/>
      <c r="AC1857" s="34"/>
      <c r="AD1857" s="34"/>
      <c r="AE1857" s="34"/>
      <c r="AT1857" s="17" t="s">
        <v>174</v>
      </c>
      <c r="AU1857" s="17" t="s">
        <v>84</v>
      </c>
    </row>
    <row r="1858" spans="1:51" s="13" customFormat="1" ht="11.25">
      <c r="B1858" s="209"/>
      <c r="C1858" s="210"/>
      <c r="D1858" s="204" t="s">
        <v>176</v>
      </c>
      <c r="E1858" s="211" t="s">
        <v>1</v>
      </c>
      <c r="F1858" s="212" t="s">
        <v>2626</v>
      </c>
      <c r="G1858" s="210"/>
      <c r="H1858" s="213">
        <v>5.7</v>
      </c>
      <c r="I1858" s="214"/>
      <c r="J1858" s="210"/>
      <c r="K1858" s="210"/>
      <c r="L1858" s="215"/>
      <c r="M1858" s="216"/>
      <c r="N1858" s="217"/>
      <c r="O1858" s="217"/>
      <c r="P1858" s="217"/>
      <c r="Q1858" s="217"/>
      <c r="R1858" s="217"/>
      <c r="S1858" s="217"/>
      <c r="T1858" s="218"/>
      <c r="AT1858" s="219" t="s">
        <v>176</v>
      </c>
      <c r="AU1858" s="219" t="s">
        <v>84</v>
      </c>
      <c r="AV1858" s="13" t="s">
        <v>84</v>
      </c>
      <c r="AW1858" s="13" t="s">
        <v>32</v>
      </c>
      <c r="AX1858" s="13" t="s">
        <v>76</v>
      </c>
      <c r="AY1858" s="219" t="s">
        <v>164</v>
      </c>
    </row>
    <row r="1859" spans="1:51" s="13" customFormat="1" ht="11.25">
      <c r="B1859" s="209"/>
      <c r="C1859" s="210"/>
      <c r="D1859" s="204" t="s">
        <v>176</v>
      </c>
      <c r="E1859" s="211" t="s">
        <v>1</v>
      </c>
      <c r="F1859" s="212" t="s">
        <v>2627</v>
      </c>
      <c r="G1859" s="210"/>
      <c r="H1859" s="213">
        <v>1.7</v>
      </c>
      <c r="I1859" s="214"/>
      <c r="J1859" s="210"/>
      <c r="K1859" s="210"/>
      <c r="L1859" s="215"/>
      <c r="M1859" s="216"/>
      <c r="N1859" s="217"/>
      <c r="O1859" s="217"/>
      <c r="P1859" s="217"/>
      <c r="Q1859" s="217"/>
      <c r="R1859" s="217"/>
      <c r="S1859" s="217"/>
      <c r="T1859" s="218"/>
      <c r="AT1859" s="219" t="s">
        <v>176</v>
      </c>
      <c r="AU1859" s="219" t="s">
        <v>84</v>
      </c>
      <c r="AV1859" s="13" t="s">
        <v>84</v>
      </c>
      <c r="AW1859" s="13" t="s">
        <v>32</v>
      </c>
      <c r="AX1859" s="13" t="s">
        <v>76</v>
      </c>
      <c r="AY1859" s="219" t="s">
        <v>164</v>
      </c>
    </row>
    <row r="1860" spans="1:51" s="13" customFormat="1" ht="11.25">
      <c r="B1860" s="209"/>
      <c r="C1860" s="210"/>
      <c r="D1860" s="204" t="s">
        <v>176</v>
      </c>
      <c r="E1860" s="211" t="s">
        <v>1</v>
      </c>
      <c r="F1860" s="212" t="s">
        <v>2628</v>
      </c>
      <c r="G1860" s="210"/>
      <c r="H1860" s="213">
        <v>4.5</v>
      </c>
      <c r="I1860" s="214"/>
      <c r="J1860" s="210"/>
      <c r="K1860" s="210"/>
      <c r="L1860" s="215"/>
      <c r="M1860" s="216"/>
      <c r="N1860" s="217"/>
      <c r="O1860" s="217"/>
      <c r="P1860" s="217"/>
      <c r="Q1860" s="217"/>
      <c r="R1860" s="217"/>
      <c r="S1860" s="217"/>
      <c r="T1860" s="218"/>
      <c r="AT1860" s="219" t="s">
        <v>176</v>
      </c>
      <c r="AU1860" s="219" t="s">
        <v>84</v>
      </c>
      <c r="AV1860" s="13" t="s">
        <v>84</v>
      </c>
      <c r="AW1860" s="13" t="s">
        <v>32</v>
      </c>
      <c r="AX1860" s="13" t="s">
        <v>76</v>
      </c>
      <c r="AY1860" s="219" t="s">
        <v>164</v>
      </c>
    </row>
    <row r="1861" spans="1:51" s="13" customFormat="1" ht="11.25">
      <c r="B1861" s="209"/>
      <c r="C1861" s="210"/>
      <c r="D1861" s="204" t="s">
        <v>176</v>
      </c>
      <c r="E1861" s="211" t="s">
        <v>1</v>
      </c>
      <c r="F1861" s="212" t="s">
        <v>2629</v>
      </c>
      <c r="G1861" s="210"/>
      <c r="H1861" s="213">
        <v>6.4</v>
      </c>
      <c r="I1861" s="214"/>
      <c r="J1861" s="210"/>
      <c r="K1861" s="210"/>
      <c r="L1861" s="215"/>
      <c r="M1861" s="216"/>
      <c r="N1861" s="217"/>
      <c r="O1861" s="217"/>
      <c r="P1861" s="217"/>
      <c r="Q1861" s="217"/>
      <c r="R1861" s="217"/>
      <c r="S1861" s="217"/>
      <c r="T1861" s="218"/>
      <c r="AT1861" s="219" t="s">
        <v>176</v>
      </c>
      <c r="AU1861" s="219" t="s">
        <v>84</v>
      </c>
      <c r="AV1861" s="13" t="s">
        <v>84</v>
      </c>
      <c r="AW1861" s="13" t="s">
        <v>32</v>
      </c>
      <c r="AX1861" s="13" t="s">
        <v>76</v>
      </c>
      <c r="AY1861" s="219" t="s">
        <v>164</v>
      </c>
    </row>
    <row r="1862" spans="1:51" s="13" customFormat="1" ht="11.25">
      <c r="B1862" s="209"/>
      <c r="C1862" s="210"/>
      <c r="D1862" s="204" t="s">
        <v>176</v>
      </c>
      <c r="E1862" s="211" t="s">
        <v>1</v>
      </c>
      <c r="F1862" s="212" t="s">
        <v>2630</v>
      </c>
      <c r="G1862" s="210"/>
      <c r="H1862" s="213">
        <v>5.6</v>
      </c>
      <c r="I1862" s="214"/>
      <c r="J1862" s="210"/>
      <c r="K1862" s="210"/>
      <c r="L1862" s="215"/>
      <c r="M1862" s="216"/>
      <c r="N1862" s="217"/>
      <c r="O1862" s="217"/>
      <c r="P1862" s="217"/>
      <c r="Q1862" s="217"/>
      <c r="R1862" s="217"/>
      <c r="S1862" s="217"/>
      <c r="T1862" s="218"/>
      <c r="AT1862" s="219" t="s">
        <v>176</v>
      </c>
      <c r="AU1862" s="219" t="s">
        <v>84</v>
      </c>
      <c r="AV1862" s="13" t="s">
        <v>84</v>
      </c>
      <c r="AW1862" s="13" t="s">
        <v>32</v>
      </c>
      <c r="AX1862" s="13" t="s">
        <v>76</v>
      </c>
      <c r="AY1862" s="219" t="s">
        <v>164</v>
      </c>
    </row>
    <row r="1863" spans="1:51" s="13" customFormat="1" ht="11.25">
      <c r="B1863" s="209"/>
      <c r="C1863" s="210"/>
      <c r="D1863" s="204" t="s">
        <v>176</v>
      </c>
      <c r="E1863" s="211" t="s">
        <v>1</v>
      </c>
      <c r="F1863" s="212" t="s">
        <v>2631</v>
      </c>
      <c r="G1863" s="210"/>
      <c r="H1863" s="213">
        <v>5</v>
      </c>
      <c r="I1863" s="214"/>
      <c r="J1863" s="210"/>
      <c r="K1863" s="210"/>
      <c r="L1863" s="215"/>
      <c r="M1863" s="216"/>
      <c r="N1863" s="217"/>
      <c r="O1863" s="217"/>
      <c r="P1863" s="217"/>
      <c r="Q1863" s="217"/>
      <c r="R1863" s="217"/>
      <c r="S1863" s="217"/>
      <c r="T1863" s="218"/>
      <c r="AT1863" s="219" t="s">
        <v>176</v>
      </c>
      <c r="AU1863" s="219" t="s">
        <v>84</v>
      </c>
      <c r="AV1863" s="13" t="s">
        <v>84</v>
      </c>
      <c r="AW1863" s="13" t="s">
        <v>32</v>
      </c>
      <c r="AX1863" s="13" t="s">
        <v>76</v>
      </c>
      <c r="AY1863" s="219" t="s">
        <v>164</v>
      </c>
    </row>
    <row r="1864" spans="1:51" s="13" customFormat="1" ht="11.25">
      <c r="B1864" s="209"/>
      <c r="C1864" s="210"/>
      <c r="D1864" s="204" t="s">
        <v>176</v>
      </c>
      <c r="E1864" s="211" t="s">
        <v>1</v>
      </c>
      <c r="F1864" s="212" t="s">
        <v>2632</v>
      </c>
      <c r="G1864" s="210"/>
      <c r="H1864" s="213">
        <v>3.9</v>
      </c>
      <c r="I1864" s="214"/>
      <c r="J1864" s="210"/>
      <c r="K1864" s="210"/>
      <c r="L1864" s="215"/>
      <c r="M1864" s="216"/>
      <c r="N1864" s="217"/>
      <c r="O1864" s="217"/>
      <c r="P1864" s="217"/>
      <c r="Q1864" s="217"/>
      <c r="R1864" s="217"/>
      <c r="S1864" s="217"/>
      <c r="T1864" s="218"/>
      <c r="AT1864" s="219" t="s">
        <v>176</v>
      </c>
      <c r="AU1864" s="219" t="s">
        <v>84</v>
      </c>
      <c r="AV1864" s="13" t="s">
        <v>84</v>
      </c>
      <c r="AW1864" s="13" t="s">
        <v>32</v>
      </c>
      <c r="AX1864" s="13" t="s">
        <v>76</v>
      </c>
      <c r="AY1864" s="219" t="s">
        <v>164</v>
      </c>
    </row>
    <row r="1865" spans="1:51" s="15" customFormat="1" ht="11.25">
      <c r="B1865" s="241"/>
      <c r="C1865" s="242"/>
      <c r="D1865" s="204" t="s">
        <v>176</v>
      </c>
      <c r="E1865" s="243" t="s">
        <v>1</v>
      </c>
      <c r="F1865" s="244" t="s">
        <v>1248</v>
      </c>
      <c r="G1865" s="242"/>
      <c r="H1865" s="245">
        <v>32.799999999999997</v>
      </c>
      <c r="I1865" s="246"/>
      <c r="J1865" s="242"/>
      <c r="K1865" s="242"/>
      <c r="L1865" s="247"/>
      <c r="M1865" s="248"/>
      <c r="N1865" s="249"/>
      <c r="O1865" s="249"/>
      <c r="P1865" s="249"/>
      <c r="Q1865" s="249"/>
      <c r="R1865" s="249"/>
      <c r="S1865" s="249"/>
      <c r="T1865" s="250"/>
      <c r="AT1865" s="251" t="s">
        <v>176</v>
      </c>
      <c r="AU1865" s="251" t="s">
        <v>84</v>
      </c>
      <c r="AV1865" s="15" t="s">
        <v>303</v>
      </c>
      <c r="AW1865" s="15" t="s">
        <v>32</v>
      </c>
      <c r="AX1865" s="15" t="s">
        <v>76</v>
      </c>
      <c r="AY1865" s="251" t="s">
        <v>164</v>
      </c>
    </row>
    <row r="1866" spans="1:51" s="13" customFormat="1" ht="11.25">
      <c r="B1866" s="209"/>
      <c r="C1866" s="210"/>
      <c r="D1866" s="204" t="s">
        <v>176</v>
      </c>
      <c r="E1866" s="211" t="s">
        <v>1</v>
      </c>
      <c r="F1866" s="212" t="s">
        <v>2633</v>
      </c>
      <c r="G1866" s="210"/>
      <c r="H1866" s="213">
        <v>6</v>
      </c>
      <c r="I1866" s="214"/>
      <c r="J1866" s="210"/>
      <c r="K1866" s="210"/>
      <c r="L1866" s="215"/>
      <c r="M1866" s="216"/>
      <c r="N1866" s="217"/>
      <c r="O1866" s="217"/>
      <c r="P1866" s="217"/>
      <c r="Q1866" s="217"/>
      <c r="R1866" s="217"/>
      <c r="S1866" s="217"/>
      <c r="T1866" s="218"/>
      <c r="AT1866" s="219" t="s">
        <v>176</v>
      </c>
      <c r="AU1866" s="219" t="s">
        <v>84</v>
      </c>
      <c r="AV1866" s="13" t="s">
        <v>84</v>
      </c>
      <c r="AW1866" s="13" t="s">
        <v>32</v>
      </c>
      <c r="AX1866" s="13" t="s">
        <v>76</v>
      </c>
      <c r="AY1866" s="219" t="s">
        <v>164</v>
      </c>
    </row>
    <row r="1867" spans="1:51" s="13" customFormat="1" ht="11.25">
      <c r="B1867" s="209"/>
      <c r="C1867" s="210"/>
      <c r="D1867" s="204" t="s">
        <v>176</v>
      </c>
      <c r="E1867" s="211" t="s">
        <v>1</v>
      </c>
      <c r="F1867" s="212" t="s">
        <v>2293</v>
      </c>
      <c r="G1867" s="210"/>
      <c r="H1867" s="213">
        <v>1.6</v>
      </c>
      <c r="I1867" s="214"/>
      <c r="J1867" s="210"/>
      <c r="K1867" s="210"/>
      <c r="L1867" s="215"/>
      <c r="M1867" s="216"/>
      <c r="N1867" s="217"/>
      <c r="O1867" s="217"/>
      <c r="P1867" s="217"/>
      <c r="Q1867" s="217"/>
      <c r="R1867" s="217"/>
      <c r="S1867" s="217"/>
      <c r="T1867" s="218"/>
      <c r="AT1867" s="219" t="s">
        <v>176</v>
      </c>
      <c r="AU1867" s="219" t="s">
        <v>84</v>
      </c>
      <c r="AV1867" s="13" t="s">
        <v>84</v>
      </c>
      <c r="AW1867" s="13" t="s">
        <v>32</v>
      </c>
      <c r="AX1867" s="13" t="s">
        <v>76</v>
      </c>
      <c r="AY1867" s="219" t="s">
        <v>164</v>
      </c>
    </row>
    <row r="1868" spans="1:51" s="13" customFormat="1" ht="11.25">
      <c r="B1868" s="209"/>
      <c r="C1868" s="210"/>
      <c r="D1868" s="204" t="s">
        <v>176</v>
      </c>
      <c r="E1868" s="211" t="s">
        <v>1</v>
      </c>
      <c r="F1868" s="212" t="s">
        <v>2294</v>
      </c>
      <c r="G1868" s="210"/>
      <c r="H1868" s="213">
        <v>3.5</v>
      </c>
      <c r="I1868" s="214"/>
      <c r="J1868" s="210"/>
      <c r="K1868" s="210"/>
      <c r="L1868" s="215"/>
      <c r="M1868" s="216"/>
      <c r="N1868" s="217"/>
      <c r="O1868" s="217"/>
      <c r="P1868" s="217"/>
      <c r="Q1868" s="217"/>
      <c r="R1868" s="217"/>
      <c r="S1868" s="217"/>
      <c r="T1868" s="218"/>
      <c r="AT1868" s="219" t="s">
        <v>176</v>
      </c>
      <c r="AU1868" s="219" t="s">
        <v>84</v>
      </c>
      <c r="AV1868" s="13" t="s">
        <v>84</v>
      </c>
      <c r="AW1868" s="13" t="s">
        <v>32</v>
      </c>
      <c r="AX1868" s="13" t="s">
        <v>76</v>
      </c>
      <c r="AY1868" s="219" t="s">
        <v>164</v>
      </c>
    </row>
    <row r="1869" spans="1:51" s="13" customFormat="1" ht="11.25">
      <c r="B1869" s="209"/>
      <c r="C1869" s="210"/>
      <c r="D1869" s="204" t="s">
        <v>176</v>
      </c>
      <c r="E1869" s="211" t="s">
        <v>1</v>
      </c>
      <c r="F1869" s="212" t="s">
        <v>2286</v>
      </c>
      <c r="G1869" s="210"/>
      <c r="H1869" s="213">
        <v>5.6</v>
      </c>
      <c r="I1869" s="214"/>
      <c r="J1869" s="210"/>
      <c r="K1869" s="210"/>
      <c r="L1869" s="215"/>
      <c r="M1869" s="216"/>
      <c r="N1869" s="217"/>
      <c r="O1869" s="217"/>
      <c r="P1869" s="217"/>
      <c r="Q1869" s="217"/>
      <c r="R1869" s="217"/>
      <c r="S1869" s="217"/>
      <c r="T1869" s="218"/>
      <c r="AT1869" s="219" t="s">
        <v>176</v>
      </c>
      <c r="AU1869" s="219" t="s">
        <v>84</v>
      </c>
      <c r="AV1869" s="13" t="s">
        <v>84</v>
      </c>
      <c r="AW1869" s="13" t="s">
        <v>32</v>
      </c>
      <c r="AX1869" s="13" t="s">
        <v>76</v>
      </c>
      <c r="AY1869" s="219" t="s">
        <v>164</v>
      </c>
    </row>
    <row r="1870" spans="1:51" s="13" customFormat="1" ht="11.25">
      <c r="B1870" s="209"/>
      <c r="C1870" s="210"/>
      <c r="D1870" s="204" t="s">
        <v>176</v>
      </c>
      <c r="E1870" s="211" t="s">
        <v>1</v>
      </c>
      <c r="F1870" s="212" t="s">
        <v>2295</v>
      </c>
      <c r="G1870" s="210"/>
      <c r="H1870" s="213">
        <v>1.3</v>
      </c>
      <c r="I1870" s="214"/>
      <c r="J1870" s="210"/>
      <c r="K1870" s="210"/>
      <c r="L1870" s="215"/>
      <c r="M1870" s="216"/>
      <c r="N1870" s="217"/>
      <c r="O1870" s="217"/>
      <c r="P1870" s="217"/>
      <c r="Q1870" s="217"/>
      <c r="R1870" s="217"/>
      <c r="S1870" s="217"/>
      <c r="T1870" s="218"/>
      <c r="AT1870" s="219" t="s">
        <v>176</v>
      </c>
      <c r="AU1870" s="219" t="s">
        <v>84</v>
      </c>
      <c r="AV1870" s="13" t="s">
        <v>84</v>
      </c>
      <c r="AW1870" s="13" t="s">
        <v>32</v>
      </c>
      <c r="AX1870" s="13" t="s">
        <v>76</v>
      </c>
      <c r="AY1870" s="219" t="s">
        <v>164</v>
      </c>
    </row>
    <row r="1871" spans="1:51" s="13" customFormat="1" ht="11.25">
      <c r="B1871" s="209"/>
      <c r="C1871" s="210"/>
      <c r="D1871" s="204" t="s">
        <v>176</v>
      </c>
      <c r="E1871" s="211" t="s">
        <v>1</v>
      </c>
      <c r="F1871" s="212" t="s">
        <v>2296</v>
      </c>
      <c r="G1871" s="210"/>
      <c r="H1871" s="213">
        <v>3.7</v>
      </c>
      <c r="I1871" s="214"/>
      <c r="J1871" s="210"/>
      <c r="K1871" s="210"/>
      <c r="L1871" s="215"/>
      <c r="M1871" s="216"/>
      <c r="N1871" s="217"/>
      <c r="O1871" s="217"/>
      <c r="P1871" s="217"/>
      <c r="Q1871" s="217"/>
      <c r="R1871" s="217"/>
      <c r="S1871" s="217"/>
      <c r="T1871" s="218"/>
      <c r="AT1871" s="219" t="s">
        <v>176</v>
      </c>
      <c r="AU1871" s="219" t="s">
        <v>84</v>
      </c>
      <c r="AV1871" s="13" t="s">
        <v>84</v>
      </c>
      <c r="AW1871" s="13" t="s">
        <v>32</v>
      </c>
      <c r="AX1871" s="13" t="s">
        <v>76</v>
      </c>
      <c r="AY1871" s="219" t="s">
        <v>164</v>
      </c>
    </row>
    <row r="1872" spans="1:51" s="15" customFormat="1" ht="11.25">
      <c r="B1872" s="241"/>
      <c r="C1872" s="242"/>
      <c r="D1872" s="204" t="s">
        <v>176</v>
      </c>
      <c r="E1872" s="243" t="s">
        <v>1</v>
      </c>
      <c r="F1872" s="244" t="s">
        <v>1261</v>
      </c>
      <c r="G1872" s="242"/>
      <c r="H1872" s="245">
        <v>21.7</v>
      </c>
      <c r="I1872" s="246"/>
      <c r="J1872" s="242"/>
      <c r="K1872" s="242"/>
      <c r="L1872" s="247"/>
      <c r="M1872" s="248"/>
      <c r="N1872" s="249"/>
      <c r="O1872" s="249"/>
      <c r="P1872" s="249"/>
      <c r="Q1872" s="249"/>
      <c r="R1872" s="249"/>
      <c r="S1872" s="249"/>
      <c r="T1872" s="250"/>
      <c r="AT1872" s="251" t="s">
        <v>176</v>
      </c>
      <c r="AU1872" s="251" t="s">
        <v>84</v>
      </c>
      <c r="AV1872" s="15" t="s">
        <v>303</v>
      </c>
      <c r="AW1872" s="15" t="s">
        <v>32</v>
      </c>
      <c r="AX1872" s="15" t="s">
        <v>76</v>
      </c>
      <c r="AY1872" s="251" t="s">
        <v>164</v>
      </c>
    </row>
    <row r="1873" spans="1:65" s="14" customFormat="1" ht="11.25">
      <c r="B1873" s="220"/>
      <c r="C1873" s="221"/>
      <c r="D1873" s="204" t="s">
        <v>176</v>
      </c>
      <c r="E1873" s="222" t="s">
        <v>1</v>
      </c>
      <c r="F1873" s="223" t="s">
        <v>185</v>
      </c>
      <c r="G1873" s="221"/>
      <c r="H1873" s="224">
        <v>54.5</v>
      </c>
      <c r="I1873" s="225"/>
      <c r="J1873" s="221"/>
      <c r="K1873" s="221"/>
      <c r="L1873" s="226"/>
      <c r="M1873" s="227"/>
      <c r="N1873" s="228"/>
      <c r="O1873" s="228"/>
      <c r="P1873" s="228"/>
      <c r="Q1873" s="228"/>
      <c r="R1873" s="228"/>
      <c r="S1873" s="228"/>
      <c r="T1873" s="229"/>
      <c r="AT1873" s="230" t="s">
        <v>176</v>
      </c>
      <c r="AU1873" s="230" t="s">
        <v>84</v>
      </c>
      <c r="AV1873" s="14" t="s">
        <v>172</v>
      </c>
      <c r="AW1873" s="14" t="s">
        <v>32</v>
      </c>
      <c r="AX1873" s="14" t="s">
        <v>82</v>
      </c>
      <c r="AY1873" s="230" t="s">
        <v>164</v>
      </c>
    </row>
    <row r="1874" spans="1:65" s="2" customFormat="1" ht="24.2" customHeight="1">
      <c r="A1874" s="34"/>
      <c r="B1874" s="35"/>
      <c r="C1874" s="231" t="s">
        <v>2634</v>
      </c>
      <c r="D1874" s="231" t="s">
        <v>218</v>
      </c>
      <c r="E1874" s="232" t="s">
        <v>2605</v>
      </c>
      <c r="F1874" s="233" t="s">
        <v>2606</v>
      </c>
      <c r="G1874" s="234" t="s">
        <v>258</v>
      </c>
      <c r="H1874" s="235">
        <v>59.95</v>
      </c>
      <c r="I1874" s="236"/>
      <c r="J1874" s="237">
        <f>ROUND(I1874*H1874,2)</f>
        <v>0</v>
      </c>
      <c r="K1874" s="233" t="s">
        <v>171</v>
      </c>
      <c r="L1874" s="238"/>
      <c r="M1874" s="239" t="s">
        <v>1</v>
      </c>
      <c r="N1874" s="240" t="s">
        <v>42</v>
      </c>
      <c r="O1874" s="71"/>
      <c r="P1874" s="200">
        <f>O1874*H1874</f>
        <v>0</v>
      </c>
      <c r="Q1874" s="200">
        <v>1.7999999999999999E-2</v>
      </c>
      <c r="R1874" s="200">
        <f>Q1874*H1874</f>
        <v>1.0790999999999999</v>
      </c>
      <c r="S1874" s="200">
        <v>0</v>
      </c>
      <c r="T1874" s="201">
        <f>S1874*H1874</f>
        <v>0</v>
      </c>
      <c r="U1874" s="34"/>
      <c r="V1874" s="34"/>
      <c r="W1874" s="34"/>
      <c r="X1874" s="34"/>
      <c r="Y1874" s="34"/>
      <c r="Z1874" s="34"/>
      <c r="AA1874" s="34"/>
      <c r="AB1874" s="34"/>
      <c r="AC1874" s="34"/>
      <c r="AD1874" s="34"/>
      <c r="AE1874" s="34"/>
      <c r="AR1874" s="202" t="s">
        <v>1069</v>
      </c>
      <c r="AT1874" s="202" t="s">
        <v>218</v>
      </c>
      <c r="AU1874" s="202" t="s">
        <v>84</v>
      </c>
      <c r="AY1874" s="17" t="s">
        <v>164</v>
      </c>
      <c r="BE1874" s="203">
        <f>IF(N1874="základní",J1874,0)</f>
        <v>0</v>
      </c>
      <c r="BF1874" s="203">
        <f>IF(N1874="snížená",J1874,0)</f>
        <v>0</v>
      </c>
      <c r="BG1874" s="203">
        <f>IF(N1874="zákl. přenesená",J1874,0)</f>
        <v>0</v>
      </c>
      <c r="BH1874" s="203">
        <f>IF(N1874="sníž. přenesená",J1874,0)</f>
        <v>0</v>
      </c>
      <c r="BI1874" s="203">
        <f>IF(N1874="nulová",J1874,0)</f>
        <v>0</v>
      </c>
      <c r="BJ1874" s="17" t="s">
        <v>84</v>
      </c>
      <c r="BK1874" s="203">
        <f>ROUND(I1874*H1874,2)</f>
        <v>0</v>
      </c>
      <c r="BL1874" s="17" t="s">
        <v>865</v>
      </c>
      <c r="BM1874" s="202" t="s">
        <v>2635</v>
      </c>
    </row>
    <row r="1875" spans="1:65" s="2" customFormat="1" ht="11.25">
      <c r="A1875" s="34"/>
      <c r="B1875" s="35"/>
      <c r="C1875" s="36"/>
      <c r="D1875" s="204" t="s">
        <v>174</v>
      </c>
      <c r="E1875" s="36"/>
      <c r="F1875" s="205" t="s">
        <v>2606</v>
      </c>
      <c r="G1875" s="36"/>
      <c r="H1875" s="36"/>
      <c r="I1875" s="206"/>
      <c r="J1875" s="36"/>
      <c r="K1875" s="36"/>
      <c r="L1875" s="39"/>
      <c r="M1875" s="207"/>
      <c r="N1875" s="208"/>
      <c r="O1875" s="71"/>
      <c r="P1875" s="71"/>
      <c r="Q1875" s="71"/>
      <c r="R1875" s="71"/>
      <c r="S1875" s="71"/>
      <c r="T1875" s="72"/>
      <c r="U1875" s="34"/>
      <c r="V1875" s="34"/>
      <c r="W1875" s="34"/>
      <c r="X1875" s="34"/>
      <c r="Y1875" s="34"/>
      <c r="Z1875" s="34"/>
      <c r="AA1875" s="34"/>
      <c r="AB1875" s="34"/>
      <c r="AC1875" s="34"/>
      <c r="AD1875" s="34"/>
      <c r="AE1875" s="34"/>
      <c r="AT1875" s="17" t="s">
        <v>174</v>
      </c>
      <c r="AU1875" s="17" t="s">
        <v>84</v>
      </c>
    </row>
    <row r="1876" spans="1:65" s="13" customFormat="1" ht="11.25">
      <c r="B1876" s="209"/>
      <c r="C1876" s="210"/>
      <c r="D1876" s="204" t="s">
        <v>176</v>
      </c>
      <c r="E1876" s="210"/>
      <c r="F1876" s="212" t="s">
        <v>2636</v>
      </c>
      <c r="G1876" s="210"/>
      <c r="H1876" s="213">
        <v>59.95</v>
      </c>
      <c r="I1876" s="214"/>
      <c r="J1876" s="210"/>
      <c r="K1876" s="210"/>
      <c r="L1876" s="215"/>
      <c r="M1876" s="216"/>
      <c r="N1876" s="217"/>
      <c r="O1876" s="217"/>
      <c r="P1876" s="217"/>
      <c r="Q1876" s="217"/>
      <c r="R1876" s="217"/>
      <c r="S1876" s="217"/>
      <c r="T1876" s="218"/>
      <c r="AT1876" s="219" t="s">
        <v>176</v>
      </c>
      <c r="AU1876" s="219" t="s">
        <v>84</v>
      </c>
      <c r="AV1876" s="13" t="s">
        <v>84</v>
      </c>
      <c r="AW1876" s="13" t="s">
        <v>4</v>
      </c>
      <c r="AX1876" s="13" t="s">
        <v>82</v>
      </c>
      <c r="AY1876" s="219" t="s">
        <v>164</v>
      </c>
    </row>
    <row r="1877" spans="1:65" s="2" customFormat="1" ht="24.2" customHeight="1">
      <c r="A1877" s="34"/>
      <c r="B1877" s="35"/>
      <c r="C1877" s="191" t="s">
        <v>2637</v>
      </c>
      <c r="D1877" s="191" t="s">
        <v>167</v>
      </c>
      <c r="E1877" s="192" t="s">
        <v>2638</v>
      </c>
      <c r="F1877" s="193" t="s">
        <v>2639</v>
      </c>
      <c r="G1877" s="194" t="s">
        <v>258</v>
      </c>
      <c r="H1877" s="195">
        <v>25.2</v>
      </c>
      <c r="I1877" s="196"/>
      <c r="J1877" s="197">
        <f>ROUND(I1877*H1877,2)</f>
        <v>0</v>
      </c>
      <c r="K1877" s="193" t="s">
        <v>171</v>
      </c>
      <c r="L1877" s="39"/>
      <c r="M1877" s="198" t="s">
        <v>1</v>
      </c>
      <c r="N1877" s="199" t="s">
        <v>42</v>
      </c>
      <c r="O1877" s="71"/>
      <c r="P1877" s="200">
        <f>O1877*H1877</f>
        <v>0</v>
      </c>
      <c r="Q1877" s="200">
        <v>0</v>
      </c>
      <c r="R1877" s="200">
        <f>Q1877*H1877</f>
        <v>0</v>
      </c>
      <c r="S1877" s="200">
        <v>0</v>
      </c>
      <c r="T1877" s="201">
        <f>S1877*H1877</f>
        <v>0</v>
      </c>
      <c r="U1877" s="34"/>
      <c r="V1877" s="34"/>
      <c r="W1877" s="34"/>
      <c r="X1877" s="34"/>
      <c r="Y1877" s="34"/>
      <c r="Z1877" s="34"/>
      <c r="AA1877" s="34"/>
      <c r="AB1877" s="34"/>
      <c r="AC1877" s="34"/>
      <c r="AD1877" s="34"/>
      <c r="AE1877" s="34"/>
      <c r="AR1877" s="202" t="s">
        <v>865</v>
      </c>
      <c r="AT1877" s="202" t="s">
        <v>167</v>
      </c>
      <c r="AU1877" s="202" t="s">
        <v>84</v>
      </c>
      <c r="AY1877" s="17" t="s">
        <v>164</v>
      </c>
      <c r="BE1877" s="203">
        <f>IF(N1877="základní",J1877,0)</f>
        <v>0</v>
      </c>
      <c r="BF1877" s="203">
        <f>IF(N1877="snížená",J1877,0)</f>
        <v>0</v>
      </c>
      <c r="BG1877" s="203">
        <f>IF(N1877="zákl. přenesená",J1877,0)</f>
        <v>0</v>
      </c>
      <c r="BH1877" s="203">
        <f>IF(N1877="sníž. přenesená",J1877,0)</f>
        <v>0</v>
      </c>
      <c r="BI1877" s="203">
        <f>IF(N1877="nulová",J1877,0)</f>
        <v>0</v>
      </c>
      <c r="BJ1877" s="17" t="s">
        <v>84</v>
      </c>
      <c r="BK1877" s="203">
        <f>ROUND(I1877*H1877,2)</f>
        <v>0</v>
      </c>
      <c r="BL1877" s="17" t="s">
        <v>865</v>
      </c>
      <c r="BM1877" s="202" t="s">
        <v>2640</v>
      </c>
    </row>
    <row r="1878" spans="1:65" s="2" customFormat="1" ht="19.5">
      <c r="A1878" s="34"/>
      <c r="B1878" s="35"/>
      <c r="C1878" s="36"/>
      <c r="D1878" s="204" t="s">
        <v>174</v>
      </c>
      <c r="E1878" s="36"/>
      <c r="F1878" s="205" t="s">
        <v>2641</v>
      </c>
      <c r="G1878" s="36"/>
      <c r="H1878" s="36"/>
      <c r="I1878" s="206"/>
      <c r="J1878" s="36"/>
      <c r="K1878" s="36"/>
      <c r="L1878" s="39"/>
      <c r="M1878" s="207"/>
      <c r="N1878" s="208"/>
      <c r="O1878" s="71"/>
      <c r="P1878" s="71"/>
      <c r="Q1878" s="71"/>
      <c r="R1878" s="71"/>
      <c r="S1878" s="71"/>
      <c r="T1878" s="72"/>
      <c r="U1878" s="34"/>
      <c r="V1878" s="34"/>
      <c r="W1878" s="34"/>
      <c r="X1878" s="34"/>
      <c r="Y1878" s="34"/>
      <c r="Z1878" s="34"/>
      <c r="AA1878" s="34"/>
      <c r="AB1878" s="34"/>
      <c r="AC1878" s="34"/>
      <c r="AD1878" s="34"/>
      <c r="AE1878" s="34"/>
      <c r="AT1878" s="17" t="s">
        <v>174</v>
      </c>
      <c r="AU1878" s="17" t="s">
        <v>84</v>
      </c>
    </row>
    <row r="1879" spans="1:65" s="13" customFormat="1" ht="11.25">
      <c r="B1879" s="209"/>
      <c r="C1879" s="210"/>
      <c r="D1879" s="204" t="s">
        <v>176</v>
      </c>
      <c r="E1879" s="211" t="s">
        <v>1</v>
      </c>
      <c r="F1879" s="212" t="s">
        <v>2627</v>
      </c>
      <c r="G1879" s="210"/>
      <c r="H1879" s="213">
        <v>1.7</v>
      </c>
      <c r="I1879" s="214"/>
      <c r="J1879" s="210"/>
      <c r="K1879" s="210"/>
      <c r="L1879" s="215"/>
      <c r="M1879" s="216"/>
      <c r="N1879" s="217"/>
      <c r="O1879" s="217"/>
      <c r="P1879" s="217"/>
      <c r="Q1879" s="217"/>
      <c r="R1879" s="217"/>
      <c r="S1879" s="217"/>
      <c r="T1879" s="218"/>
      <c r="AT1879" s="219" t="s">
        <v>176</v>
      </c>
      <c r="AU1879" s="219" t="s">
        <v>84</v>
      </c>
      <c r="AV1879" s="13" t="s">
        <v>84</v>
      </c>
      <c r="AW1879" s="13" t="s">
        <v>32</v>
      </c>
      <c r="AX1879" s="13" t="s">
        <v>76</v>
      </c>
      <c r="AY1879" s="219" t="s">
        <v>164</v>
      </c>
    </row>
    <row r="1880" spans="1:65" s="13" customFormat="1" ht="11.25">
      <c r="B1880" s="209"/>
      <c r="C1880" s="210"/>
      <c r="D1880" s="204" t="s">
        <v>176</v>
      </c>
      <c r="E1880" s="211" t="s">
        <v>1</v>
      </c>
      <c r="F1880" s="212" t="s">
        <v>2628</v>
      </c>
      <c r="G1880" s="210"/>
      <c r="H1880" s="213">
        <v>4.5</v>
      </c>
      <c r="I1880" s="214"/>
      <c r="J1880" s="210"/>
      <c r="K1880" s="210"/>
      <c r="L1880" s="215"/>
      <c r="M1880" s="216"/>
      <c r="N1880" s="217"/>
      <c r="O1880" s="217"/>
      <c r="P1880" s="217"/>
      <c r="Q1880" s="217"/>
      <c r="R1880" s="217"/>
      <c r="S1880" s="217"/>
      <c r="T1880" s="218"/>
      <c r="AT1880" s="219" t="s">
        <v>176</v>
      </c>
      <c r="AU1880" s="219" t="s">
        <v>84</v>
      </c>
      <c r="AV1880" s="13" t="s">
        <v>84</v>
      </c>
      <c r="AW1880" s="13" t="s">
        <v>32</v>
      </c>
      <c r="AX1880" s="13" t="s">
        <v>76</v>
      </c>
      <c r="AY1880" s="219" t="s">
        <v>164</v>
      </c>
    </row>
    <row r="1881" spans="1:65" s="13" customFormat="1" ht="11.25">
      <c r="B1881" s="209"/>
      <c r="C1881" s="210"/>
      <c r="D1881" s="204" t="s">
        <v>176</v>
      </c>
      <c r="E1881" s="211" t="s">
        <v>1</v>
      </c>
      <c r="F1881" s="212" t="s">
        <v>2631</v>
      </c>
      <c r="G1881" s="210"/>
      <c r="H1881" s="213">
        <v>5</v>
      </c>
      <c r="I1881" s="214"/>
      <c r="J1881" s="210"/>
      <c r="K1881" s="210"/>
      <c r="L1881" s="215"/>
      <c r="M1881" s="216"/>
      <c r="N1881" s="217"/>
      <c r="O1881" s="217"/>
      <c r="P1881" s="217"/>
      <c r="Q1881" s="217"/>
      <c r="R1881" s="217"/>
      <c r="S1881" s="217"/>
      <c r="T1881" s="218"/>
      <c r="AT1881" s="219" t="s">
        <v>176</v>
      </c>
      <c r="AU1881" s="219" t="s">
        <v>84</v>
      </c>
      <c r="AV1881" s="13" t="s">
        <v>84</v>
      </c>
      <c r="AW1881" s="13" t="s">
        <v>32</v>
      </c>
      <c r="AX1881" s="13" t="s">
        <v>76</v>
      </c>
      <c r="AY1881" s="219" t="s">
        <v>164</v>
      </c>
    </row>
    <row r="1882" spans="1:65" s="13" customFormat="1" ht="11.25">
      <c r="B1882" s="209"/>
      <c r="C1882" s="210"/>
      <c r="D1882" s="204" t="s">
        <v>176</v>
      </c>
      <c r="E1882" s="211" t="s">
        <v>1</v>
      </c>
      <c r="F1882" s="212" t="s">
        <v>2632</v>
      </c>
      <c r="G1882" s="210"/>
      <c r="H1882" s="213">
        <v>3.9</v>
      </c>
      <c r="I1882" s="214"/>
      <c r="J1882" s="210"/>
      <c r="K1882" s="210"/>
      <c r="L1882" s="215"/>
      <c r="M1882" s="216"/>
      <c r="N1882" s="217"/>
      <c r="O1882" s="217"/>
      <c r="P1882" s="217"/>
      <c r="Q1882" s="217"/>
      <c r="R1882" s="217"/>
      <c r="S1882" s="217"/>
      <c r="T1882" s="218"/>
      <c r="AT1882" s="219" t="s">
        <v>176</v>
      </c>
      <c r="AU1882" s="219" t="s">
        <v>84</v>
      </c>
      <c r="AV1882" s="13" t="s">
        <v>84</v>
      </c>
      <c r="AW1882" s="13" t="s">
        <v>32</v>
      </c>
      <c r="AX1882" s="13" t="s">
        <v>76</v>
      </c>
      <c r="AY1882" s="219" t="s">
        <v>164</v>
      </c>
    </row>
    <row r="1883" spans="1:65" s="15" customFormat="1" ht="11.25">
      <c r="B1883" s="241"/>
      <c r="C1883" s="242"/>
      <c r="D1883" s="204" t="s">
        <v>176</v>
      </c>
      <c r="E1883" s="243" t="s">
        <v>1</v>
      </c>
      <c r="F1883" s="244" t="s">
        <v>1248</v>
      </c>
      <c r="G1883" s="242"/>
      <c r="H1883" s="245">
        <v>15.1</v>
      </c>
      <c r="I1883" s="246"/>
      <c r="J1883" s="242"/>
      <c r="K1883" s="242"/>
      <c r="L1883" s="247"/>
      <c r="M1883" s="248"/>
      <c r="N1883" s="249"/>
      <c r="O1883" s="249"/>
      <c r="P1883" s="249"/>
      <c r="Q1883" s="249"/>
      <c r="R1883" s="249"/>
      <c r="S1883" s="249"/>
      <c r="T1883" s="250"/>
      <c r="AT1883" s="251" t="s">
        <v>176</v>
      </c>
      <c r="AU1883" s="251" t="s">
        <v>84</v>
      </c>
      <c r="AV1883" s="15" t="s">
        <v>303</v>
      </c>
      <c r="AW1883" s="15" t="s">
        <v>32</v>
      </c>
      <c r="AX1883" s="15" t="s">
        <v>76</v>
      </c>
      <c r="AY1883" s="251" t="s">
        <v>164</v>
      </c>
    </row>
    <row r="1884" spans="1:65" s="13" customFormat="1" ht="11.25">
      <c r="B1884" s="209"/>
      <c r="C1884" s="210"/>
      <c r="D1884" s="204" t="s">
        <v>176</v>
      </c>
      <c r="E1884" s="211" t="s">
        <v>1</v>
      </c>
      <c r="F1884" s="212" t="s">
        <v>2293</v>
      </c>
      <c r="G1884" s="210"/>
      <c r="H1884" s="213">
        <v>1.6</v>
      </c>
      <c r="I1884" s="214"/>
      <c r="J1884" s="210"/>
      <c r="K1884" s="210"/>
      <c r="L1884" s="215"/>
      <c r="M1884" s="216"/>
      <c r="N1884" s="217"/>
      <c r="O1884" s="217"/>
      <c r="P1884" s="217"/>
      <c r="Q1884" s="217"/>
      <c r="R1884" s="217"/>
      <c r="S1884" s="217"/>
      <c r="T1884" s="218"/>
      <c r="AT1884" s="219" t="s">
        <v>176</v>
      </c>
      <c r="AU1884" s="219" t="s">
        <v>84</v>
      </c>
      <c r="AV1884" s="13" t="s">
        <v>84</v>
      </c>
      <c r="AW1884" s="13" t="s">
        <v>32</v>
      </c>
      <c r="AX1884" s="13" t="s">
        <v>76</v>
      </c>
      <c r="AY1884" s="219" t="s">
        <v>164</v>
      </c>
    </row>
    <row r="1885" spans="1:65" s="13" customFormat="1" ht="11.25">
      <c r="B1885" s="209"/>
      <c r="C1885" s="210"/>
      <c r="D1885" s="204" t="s">
        <v>176</v>
      </c>
      <c r="E1885" s="211" t="s">
        <v>1</v>
      </c>
      <c r="F1885" s="212" t="s">
        <v>2294</v>
      </c>
      <c r="G1885" s="210"/>
      <c r="H1885" s="213">
        <v>3.5</v>
      </c>
      <c r="I1885" s="214"/>
      <c r="J1885" s="210"/>
      <c r="K1885" s="210"/>
      <c r="L1885" s="215"/>
      <c r="M1885" s="216"/>
      <c r="N1885" s="217"/>
      <c r="O1885" s="217"/>
      <c r="P1885" s="217"/>
      <c r="Q1885" s="217"/>
      <c r="R1885" s="217"/>
      <c r="S1885" s="217"/>
      <c r="T1885" s="218"/>
      <c r="AT1885" s="219" t="s">
        <v>176</v>
      </c>
      <c r="AU1885" s="219" t="s">
        <v>84</v>
      </c>
      <c r="AV1885" s="13" t="s">
        <v>84</v>
      </c>
      <c r="AW1885" s="13" t="s">
        <v>32</v>
      </c>
      <c r="AX1885" s="13" t="s">
        <v>76</v>
      </c>
      <c r="AY1885" s="219" t="s">
        <v>164</v>
      </c>
    </row>
    <row r="1886" spans="1:65" s="13" customFormat="1" ht="11.25">
      <c r="B1886" s="209"/>
      <c r="C1886" s="210"/>
      <c r="D1886" s="204" t="s">
        <v>176</v>
      </c>
      <c r="E1886" s="211" t="s">
        <v>1</v>
      </c>
      <c r="F1886" s="212" t="s">
        <v>2295</v>
      </c>
      <c r="G1886" s="210"/>
      <c r="H1886" s="213">
        <v>1.3</v>
      </c>
      <c r="I1886" s="214"/>
      <c r="J1886" s="210"/>
      <c r="K1886" s="210"/>
      <c r="L1886" s="215"/>
      <c r="M1886" s="216"/>
      <c r="N1886" s="217"/>
      <c r="O1886" s="217"/>
      <c r="P1886" s="217"/>
      <c r="Q1886" s="217"/>
      <c r="R1886" s="217"/>
      <c r="S1886" s="217"/>
      <c r="T1886" s="218"/>
      <c r="AT1886" s="219" t="s">
        <v>176</v>
      </c>
      <c r="AU1886" s="219" t="s">
        <v>84</v>
      </c>
      <c r="AV1886" s="13" t="s">
        <v>84</v>
      </c>
      <c r="AW1886" s="13" t="s">
        <v>32</v>
      </c>
      <c r="AX1886" s="13" t="s">
        <v>76</v>
      </c>
      <c r="AY1886" s="219" t="s">
        <v>164</v>
      </c>
    </row>
    <row r="1887" spans="1:65" s="13" customFormat="1" ht="11.25">
      <c r="B1887" s="209"/>
      <c r="C1887" s="210"/>
      <c r="D1887" s="204" t="s">
        <v>176</v>
      </c>
      <c r="E1887" s="211" t="s">
        <v>1</v>
      </c>
      <c r="F1887" s="212" t="s">
        <v>2296</v>
      </c>
      <c r="G1887" s="210"/>
      <c r="H1887" s="213">
        <v>3.7</v>
      </c>
      <c r="I1887" s="214"/>
      <c r="J1887" s="210"/>
      <c r="K1887" s="210"/>
      <c r="L1887" s="215"/>
      <c r="M1887" s="216"/>
      <c r="N1887" s="217"/>
      <c r="O1887" s="217"/>
      <c r="P1887" s="217"/>
      <c r="Q1887" s="217"/>
      <c r="R1887" s="217"/>
      <c r="S1887" s="217"/>
      <c r="T1887" s="218"/>
      <c r="AT1887" s="219" t="s">
        <v>176</v>
      </c>
      <c r="AU1887" s="219" t="s">
        <v>84</v>
      </c>
      <c r="AV1887" s="13" t="s">
        <v>84</v>
      </c>
      <c r="AW1887" s="13" t="s">
        <v>32</v>
      </c>
      <c r="AX1887" s="13" t="s">
        <v>76</v>
      </c>
      <c r="AY1887" s="219" t="s">
        <v>164</v>
      </c>
    </row>
    <row r="1888" spans="1:65" s="15" customFormat="1" ht="11.25">
      <c r="B1888" s="241"/>
      <c r="C1888" s="242"/>
      <c r="D1888" s="204" t="s">
        <v>176</v>
      </c>
      <c r="E1888" s="243" t="s">
        <v>1</v>
      </c>
      <c r="F1888" s="244" t="s">
        <v>1261</v>
      </c>
      <c r="G1888" s="242"/>
      <c r="H1888" s="245">
        <v>10.1</v>
      </c>
      <c r="I1888" s="246"/>
      <c r="J1888" s="242"/>
      <c r="K1888" s="242"/>
      <c r="L1888" s="247"/>
      <c r="M1888" s="248"/>
      <c r="N1888" s="249"/>
      <c r="O1888" s="249"/>
      <c r="P1888" s="249"/>
      <c r="Q1888" s="249"/>
      <c r="R1888" s="249"/>
      <c r="S1888" s="249"/>
      <c r="T1888" s="250"/>
      <c r="AT1888" s="251" t="s">
        <v>176</v>
      </c>
      <c r="AU1888" s="251" t="s">
        <v>84</v>
      </c>
      <c r="AV1888" s="15" t="s">
        <v>303</v>
      </c>
      <c r="AW1888" s="15" t="s">
        <v>32</v>
      </c>
      <c r="AX1888" s="15" t="s">
        <v>76</v>
      </c>
      <c r="AY1888" s="251" t="s">
        <v>164</v>
      </c>
    </row>
    <row r="1889" spans="1:65" s="14" customFormat="1" ht="11.25">
      <c r="B1889" s="220"/>
      <c r="C1889" s="221"/>
      <c r="D1889" s="204" t="s">
        <v>176</v>
      </c>
      <c r="E1889" s="222" t="s">
        <v>1</v>
      </c>
      <c r="F1889" s="223" t="s">
        <v>185</v>
      </c>
      <c r="G1889" s="221"/>
      <c r="H1889" s="224">
        <v>25.2</v>
      </c>
      <c r="I1889" s="225"/>
      <c r="J1889" s="221"/>
      <c r="K1889" s="221"/>
      <c r="L1889" s="226"/>
      <c r="M1889" s="227"/>
      <c r="N1889" s="228"/>
      <c r="O1889" s="228"/>
      <c r="P1889" s="228"/>
      <c r="Q1889" s="228"/>
      <c r="R1889" s="228"/>
      <c r="S1889" s="228"/>
      <c r="T1889" s="229"/>
      <c r="AT1889" s="230" t="s">
        <v>176</v>
      </c>
      <c r="AU1889" s="230" t="s">
        <v>84</v>
      </c>
      <c r="AV1889" s="14" t="s">
        <v>172</v>
      </c>
      <c r="AW1889" s="14" t="s">
        <v>32</v>
      </c>
      <c r="AX1889" s="14" t="s">
        <v>82</v>
      </c>
      <c r="AY1889" s="230" t="s">
        <v>164</v>
      </c>
    </row>
    <row r="1890" spans="1:65" s="2" customFormat="1" ht="24.2" customHeight="1">
      <c r="A1890" s="34"/>
      <c r="B1890" s="35"/>
      <c r="C1890" s="191" t="s">
        <v>2642</v>
      </c>
      <c r="D1890" s="191" t="s">
        <v>167</v>
      </c>
      <c r="E1890" s="192" t="s">
        <v>2643</v>
      </c>
      <c r="F1890" s="193" t="s">
        <v>2644</v>
      </c>
      <c r="G1890" s="194" t="s">
        <v>258</v>
      </c>
      <c r="H1890" s="195">
        <v>5</v>
      </c>
      <c r="I1890" s="196"/>
      <c r="J1890" s="197">
        <f>ROUND(I1890*H1890,2)</f>
        <v>0</v>
      </c>
      <c r="K1890" s="193" t="s">
        <v>171</v>
      </c>
      <c r="L1890" s="39"/>
      <c r="M1890" s="198" t="s">
        <v>1</v>
      </c>
      <c r="N1890" s="199" t="s">
        <v>42</v>
      </c>
      <c r="O1890" s="71"/>
      <c r="P1890" s="200">
        <f>O1890*H1890</f>
        <v>0</v>
      </c>
      <c r="Q1890" s="200">
        <v>0</v>
      </c>
      <c r="R1890" s="200">
        <f>Q1890*H1890</f>
        <v>0</v>
      </c>
      <c r="S1890" s="200">
        <v>0</v>
      </c>
      <c r="T1890" s="201">
        <f>S1890*H1890</f>
        <v>0</v>
      </c>
      <c r="U1890" s="34"/>
      <c r="V1890" s="34"/>
      <c r="W1890" s="34"/>
      <c r="X1890" s="34"/>
      <c r="Y1890" s="34"/>
      <c r="Z1890" s="34"/>
      <c r="AA1890" s="34"/>
      <c r="AB1890" s="34"/>
      <c r="AC1890" s="34"/>
      <c r="AD1890" s="34"/>
      <c r="AE1890" s="34"/>
      <c r="AR1890" s="202" t="s">
        <v>865</v>
      </c>
      <c r="AT1890" s="202" t="s">
        <v>167</v>
      </c>
      <c r="AU1890" s="202" t="s">
        <v>84</v>
      </c>
      <c r="AY1890" s="17" t="s">
        <v>164</v>
      </c>
      <c r="BE1890" s="203">
        <f>IF(N1890="základní",J1890,0)</f>
        <v>0</v>
      </c>
      <c r="BF1890" s="203">
        <f>IF(N1890="snížená",J1890,0)</f>
        <v>0</v>
      </c>
      <c r="BG1890" s="203">
        <f>IF(N1890="zákl. přenesená",J1890,0)</f>
        <v>0</v>
      </c>
      <c r="BH1890" s="203">
        <f>IF(N1890="sníž. přenesená",J1890,0)</f>
        <v>0</v>
      </c>
      <c r="BI1890" s="203">
        <f>IF(N1890="nulová",J1890,0)</f>
        <v>0</v>
      </c>
      <c r="BJ1890" s="17" t="s">
        <v>84</v>
      </c>
      <c r="BK1890" s="203">
        <f>ROUND(I1890*H1890,2)</f>
        <v>0</v>
      </c>
      <c r="BL1890" s="17" t="s">
        <v>865</v>
      </c>
      <c r="BM1890" s="202" t="s">
        <v>2645</v>
      </c>
    </row>
    <row r="1891" spans="1:65" s="2" customFormat="1" ht="19.5">
      <c r="A1891" s="34"/>
      <c r="B1891" s="35"/>
      <c r="C1891" s="36"/>
      <c r="D1891" s="204" t="s">
        <v>174</v>
      </c>
      <c r="E1891" s="36"/>
      <c r="F1891" s="205" t="s">
        <v>2646</v>
      </c>
      <c r="G1891" s="36"/>
      <c r="H1891" s="36"/>
      <c r="I1891" s="206"/>
      <c r="J1891" s="36"/>
      <c r="K1891" s="36"/>
      <c r="L1891" s="39"/>
      <c r="M1891" s="207"/>
      <c r="N1891" s="208"/>
      <c r="O1891" s="71"/>
      <c r="P1891" s="71"/>
      <c r="Q1891" s="71"/>
      <c r="R1891" s="71"/>
      <c r="S1891" s="71"/>
      <c r="T1891" s="72"/>
      <c r="U1891" s="34"/>
      <c r="V1891" s="34"/>
      <c r="W1891" s="34"/>
      <c r="X1891" s="34"/>
      <c r="Y1891" s="34"/>
      <c r="Z1891" s="34"/>
      <c r="AA1891" s="34"/>
      <c r="AB1891" s="34"/>
      <c r="AC1891" s="34"/>
      <c r="AD1891" s="34"/>
      <c r="AE1891" s="34"/>
      <c r="AT1891" s="17" t="s">
        <v>174</v>
      </c>
      <c r="AU1891" s="17" t="s">
        <v>84</v>
      </c>
    </row>
    <row r="1892" spans="1:65" s="13" customFormat="1" ht="11.25">
      <c r="B1892" s="209"/>
      <c r="C1892" s="210"/>
      <c r="D1892" s="204" t="s">
        <v>176</v>
      </c>
      <c r="E1892" s="211" t="s">
        <v>1</v>
      </c>
      <c r="F1892" s="212" t="s">
        <v>2631</v>
      </c>
      <c r="G1892" s="210"/>
      <c r="H1892" s="213">
        <v>5</v>
      </c>
      <c r="I1892" s="214"/>
      <c r="J1892" s="210"/>
      <c r="K1892" s="210"/>
      <c r="L1892" s="215"/>
      <c r="M1892" s="216"/>
      <c r="N1892" s="217"/>
      <c r="O1892" s="217"/>
      <c r="P1892" s="217"/>
      <c r="Q1892" s="217"/>
      <c r="R1892" s="217"/>
      <c r="S1892" s="217"/>
      <c r="T1892" s="218"/>
      <c r="AT1892" s="219" t="s">
        <v>176</v>
      </c>
      <c r="AU1892" s="219" t="s">
        <v>84</v>
      </c>
      <c r="AV1892" s="13" t="s">
        <v>84</v>
      </c>
      <c r="AW1892" s="13" t="s">
        <v>32</v>
      </c>
      <c r="AX1892" s="13" t="s">
        <v>82</v>
      </c>
      <c r="AY1892" s="219" t="s">
        <v>164</v>
      </c>
    </row>
    <row r="1893" spans="1:65" s="2" customFormat="1" ht="24.2" customHeight="1">
      <c r="A1893" s="34"/>
      <c r="B1893" s="35"/>
      <c r="C1893" s="191" t="s">
        <v>2647</v>
      </c>
      <c r="D1893" s="191" t="s">
        <v>167</v>
      </c>
      <c r="E1893" s="192" t="s">
        <v>2648</v>
      </c>
      <c r="F1893" s="193" t="s">
        <v>2649</v>
      </c>
      <c r="G1893" s="194" t="s">
        <v>258</v>
      </c>
      <c r="H1893" s="195">
        <v>13.4</v>
      </c>
      <c r="I1893" s="196"/>
      <c r="J1893" s="197">
        <f>ROUND(I1893*H1893,2)</f>
        <v>0</v>
      </c>
      <c r="K1893" s="193" t="s">
        <v>171</v>
      </c>
      <c r="L1893" s="39"/>
      <c r="M1893" s="198" t="s">
        <v>1</v>
      </c>
      <c r="N1893" s="199" t="s">
        <v>42</v>
      </c>
      <c r="O1893" s="71"/>
      <c r="P1893" s="200">
        <f>O1893*H1893</f>
        <v>0</v>
      </c>
      <c r="Q1893" s="200">
        <v>1.5E-3</v>
      </c>
      <c r="R1893" s="200">
        <f>Q1893*H1893</f>
        <v>2.01E-2</v>
      </c>
      <c r="S1893" s="200">
        <v>0</v>
      </c>
      <c r="T1893" s="201">
        <f>S1893*H1893</f>
        <v>0</v>
      </c>
      <c r="U1893" s="34"/>
      <c r="V1893" s="34"/>
      <c r="W1893" s="34"/>
      <c r="X1893" s="34"/>
      <c r="Y1893" s="34"/>
      <c r="Z1893" s="34"/>
      <c r="AA1893" s="34"/>
      <c r="AB1893" s="34"/>
      <c r="AC1893" s="34"/>
      <c r="AD1893" s="34"/>
      <c r="AE1893" s="34"/>
      <c r="AR1893" s="202" t="s">
        <v>865</v>
      </c>
      <c r="AT1893" s="202" t="s">
        <v>167</v>
      </c>
      <c r="AU1893" s="202" t="s">
        <v>84</v>
      </c>
      <c r="AY1893" s="17" t="s">
        <v>164</v>
      </c>
      <c r="BE1893" s="203">
        <f>IF(N1893="základní",J1893,0)</f>
        <v>0</v>
      </c>
      <c r="BF1893" s="203">
        <f>IF(N1893="snížená",J1893,0)</f>
        <v>0</v>
      </c>
      <c r="BG1893" s="203">
        <f>IF(N1893="zákl. přenesená",J1893,0)</f>
        <v>0</v>
      </c>
      <c r="BH1893" s="203">
        <f>IF(N1893="sníž. přenesená",J1893,0)</f>
        <v>0</v>
      </c>
      <c r="BI1893" s="203">
        <f>IF(N1893="nulová",J1893,0)</f>
        <v>0</v>
      </c>
      <c r="BJ1893" s="17" t="s">
        <v>84</v>
      </c>
      <c r="BK1893" s="203">
        <f>ROUND(I1893*H1893,2)</f>
        <v>0</v>
      </c>
      <c r="BL1893" s="17" t="s">
        <v>865</v>
      </c>
      <c r="BM1893" s="202" t="s">
        <v>2650</v>
      </c>
    </row>
    <row r="1894" spans="1:65" s="2" customFormat="1" ht="11.25">
      <c r="A1894" s="34"/>
      <c r="B1894" s="35"/>
      <c r="C1894" s="36"/>
      <c r="D1894" s="204" t="s">
        <v>174</v>
      </c>
      <c r="E1894" s="36"/>
      <c r="F1894" s="205" t="s">
        <v>2651</v>
      </c>
      <c r="G1894" s="36"/>
      <c r="H1894" s="36"/>
      <c r="I1894" s="206"/>
      <c r="J1894" s="36"/>
      <c r="K1894" s="36"/>
      <c r="L1894" s="39"/>
      <c r="M1894" s="207"/>
      <c r="N1894" s="208"/>
      <c r="O1894" s="71"/>
      <c r="P1894" s="71"/>
      <c r="Q1894" s="71"/>
      <c r="R1894" s="71"/>
      <c r="S1894" s="71"/>
      <c r="T1894" s="72"/>
      <c r="U1894" s="34"/>
      <c r="V1894" s="34"/>
      <c r="W1894" s="34"/>
      <c r="X1894" s="34"/>
      <c r="Y1894" s="34"/>
      <c r="Z1894" s="34"/>
      <c r="AA1894" s="34"/>
      <c r="AB1894" s="34"/>
      <c r="AC1894" s="34"/>
      <c r="AD1894" s="34"/>
      <c r="AE1894" s="34"/>
      <c r="AT1894" s="17" t="s">
        <v>174</v>
      </c>
      <c r="AU1894" s="17" t="s">
        <v>84</v>
      </c>
    </row>
    <row r="1895" spans="1:65" s="13" customFormat="1" ht="11.25">
      <c r="B1895" s="209"/>
      <c r="C1895" s="210"/>
      <c r="D1895" s="204" t="s">
        <v>176</v>
      </c>
      <c r="E1895" s="211" t="s">
        <v>1</v>
      </c>
      <c r="F1895" s="212" t="s">
        <v>2652</v>
      </c>
      <c r="G1895" s="210"/>
      <c r="H1895" s="213">
        <v>6.2</v>
      </c>
      <c r="I1895" s="214"/>
      <c r="J1895" s="210"/>
      <c r="K1895" s="210"/>
      <c r="L1895" s="215"/>
      <c r="M1895" s="216"/>
      <c r="N1895" s="217"/>
      <c r="O1895" s="217"/>
      <c r="P1895" s="217"/>
      <c r="Q1895" s="217"/>
      <c r="R1895" s="217"/>
      <c r="S1895" s="217"/>
      <c r="T1895" s="218"/>
      <c r="AT1895" s="219" t="s">
        <v>176</v>
      </c>
      <c r="AU1895" s="219" t="s">
        <v>84</v>
      </c>
      <c r="AV1895" s="13" t="s">
        <v>84</v>
      </c>
      <c r="AW1895" s="13" t="s">
        <v>32</v>
      </c>
      <c r="AX1895" s="13" t="s">
        <v>76</v>
      </c>
      <c r="AY1895" s="219" t="s">
        <v>164</v>
      </c>
    </row>
    <row r="1896" spans="1:65" s="13" customFormat="1" ht="11.25">
      <c r="B1896" s="209"/>
      <c r="C1896" s="210"/>
      <c r="D1896" s="204" t="s">
        <v>176</v>
      </c>
      <c r="E1896" s="211" t="s">
        <v>1</v>
      </c>
      <c r="F1896" s="212" t="s">
        <v>2653</v>
      </c>
      <c r="G1896" s="210"/>
      <c r="H1896" s="213">
        <v>3.5</v>
      </c>
      <c r="I1896" s="214"/>
      <c r="J1896" s="210"/>
      <c r="K1896" s="210"/>
      <c r="L1896" s="215"/>
      <c r="M1896" s="216"/>
      <c r="N1896" s="217"/>
      <c r="O1896" s="217"/>
      <c r="P1896" s="217"/>
      <c r="Q1896" s="217"/>
      <c r="R1896" s="217"/>
      <c r="S1896" s="217"/>
      <c r="T1896" s="218"/>
      <c r="AT1896" s="219" t="s">
        <v>176</v>
      </c>
      <c r="AU1896" s="219" t="s">
        <v>84</v>
      </c>
      <c r="AV1896" s="13" t="s">
        <v>84</v>
      </c>
      <c r="AW1896" s="13" t="s">
        <v>32</v>
      </c>
      <c r="AX1896" s="13" t="s">
        <v>76</v>
      </c>
      <c r="AY1896" s="219" t="s">
        <v>164</v>
      </c>
    </row>
    <row r="1897" spans="1:65" s="13" customFormat="1" ht="11.25">
      <c r="B1897" s="209"/>
      <c r="C1897" s="210"/>
      <c r="D1897" s="204" t="s">
        <v>176</v>
      </c>
      <c r="E1897" s="211" t="s">
        <v>1</v>
      </c>
      <c r="F1897" s="212" t="s">
        <v>2654</v>
      </c>
      <c r="G1897" s="210"/>
      <c r="H1897" s="213">
        <v>3.7</v>
      </c>
      <c r="I1897" s="214"/>
      <c r="J1897" s="210"/>
      <c r="K1897" s="210"/>
      <c r="L1897" s="215"/>
      <c r="M1897" s="216"/>
      <c r="N1897" s="217"/>
      <c r="O1897" s="217"/>
      <c r="P1897" s="217"/>
      <c r="Q1897" s="217"/>
      <c r="R1897" s="217"/>
      <c r="S1897" s="217"/>
      <c r="T1897" s="218"/>
      <c r="AT1897" s="219" t="s">
        <v>176</v>
      </c>
      <c r="AU1897" s="219" t="s">
        <v>84</v>
      </c>
      <c r="AV1897" s="13" t="s">
        <v>84</v>
      </c>
      <c r="AW1897" s="13" t="s">
        <v>32</v>
      </c>
      <c r="AX1897" s="13" t="s">
        <v>76</v>
      </c>
      <c r="AY1897" s="219" t="s">
        <v>164</v>
      </c>
    </row>
    <row r="1898" spans="1:65" s="14" customFormat="1" ht="11.25">
      <c r="B1898" s="220"/>
      <c r="C1898" s="221"/>
      <c r="D1898" s="204" t="s">
        <v>176</v>
      </c>
      <c r="E1898" s="222" t="s">
        <v>1</v>
      </c>
      <c r="F1898" s="223" t="s">
        <v>185</v>
      </c>
      <c r="G1898" s="221"/>
      <c r="H1898" s="224">
        <v>13.4</v>
      </c>
      <c r="I1898" s="225"/>
      <c r="J1898" s="221"/>
      <c r="K1898" s="221"/>
      <c r="L1898" s="226"/>
      <c r="M1898" s="227"/>
      <c r="N1898" s="228"/>
      <c r="O1898" s="228"/>
      <c r="P1898" s="228"/>
      <c r="Q1898" s="228"/>
      <c r="R1898" s="228"/>
      <c r="S1898" s="228"/>
      <c r="T1898" s="229"/>
      <c r="AT1898" s="230" t="s">
        <v>176</v>
      </c>
      <c r="AU1898" s="230" t="s">
        <v>84</v>
      </c>
      <c r="AV1898" s="14" t="s">
        <v>172</v>
      </c>
      <c r="AW1898" s="14" t="s">
        <v>32</v>
      </c>
      <c r="AX1898" s="14" t="s">
        <v>82</v>
      </c>
      <c r="AY1898" s="230" t="s">
        <v>164</v>
      </c>
    </row>
    <row r="1899" spans="1:65" s="2" customFormat="1" ht="14.45" customHeight="1">
      <c r="A1899" s="34"/>
      <c r="B1899" s="35"/>
      <c r="C1899" s="191" t="s">
        <v>2655</v>
      </c>
      <c r="D1899" s="191" t="s">
        <v>167</v>
      </c>
      <c r="E1899" s="192" t="s">
        <v>2656</v>
      </c>
      <c r="F1899" s="193" t="s">
        <v>2657</v>
      </c>
      <c r="G1899" s="194" t="s">
        <v>244</v>
      </c>
      <c r="H1899" s="195">
        <v>138.1</v>
      </c>
      <c r="I1899" s="196"/>
      <c r="J1899" s="197">
        <f>ROUND(I1899*H1899,2)</f>
        <v>0</v>
      </c>
      <c r="K1899" s="193" t="s">
        <v>171</v>
      </c>
      <c r="L1899" s="39"/>
      <c r="M1899" s="198" t="s">
        <v>1</v>
      </c>
      <c r="N1899" s="199" t="s">
        <v>42</v>
      </c>
      <c r="O1899" s="71"/>
      <c r="P1899" s="200">
        <f>O1899*H1899</f>
        <v>0</v>
      </c>
      <c r="Q1899" s="200">
        <v>3.0000000000000001E-5</v>
      </c>
      <c r="R1899" s="200">
        <f>Q1899*H1899</f>
        <v>4.143E-3</v>
      </c>
      <c r="S1899" s="200">
        <v>0</v>
      </c>
      <c r="T1899" s="201">
        <f>S1899*H1899</f>
        <v>0</v>
      </c>
      <c r="U1899" s="34"/>
      <c r="V1899" s="34"/>
      <c r="W1899" s="34"/>
      <c r="X1899" s="34"/>
      <c r="Y1899" s="34"/>
      <c r="Z1899" s="34"/>
      <c r="AA1899" s="34"/>
      <c r="AB1899" s="34"/>
      <c r="AC1899" s="34"/>
      <c r="AD1899" s="34"/>
      <c r="AE1899" s="34"/>
      <c r="AR1899" s="202" t="s">
        <v>865</v>
      </c>
      <c r="AT1899" s="202" t="s">
        <v>167</v>
      </c>
      <c r="AU1899" s="202" t="s">
        <v>84</v>
      </c>
      <c r="AY1899" s="17" t="s">
        <v>164</v>
      </c>
      <c r="BE1899" s="203">
        <f>IF(N1899="základní",J1899,0)</f>
        <v>0</v>
      </c>
      <c r="BF1899" s="203">
        <f>IF(N1899="snížená",J1899,0)</f>
        <v>0</v>
      </c>
      <c r="BG1899" s="203">
        <f>IF(N1899="zákl. přenesená",J1899,0)</f>
        <v>0</v>
      </c>
      <c r="BH1899" s="203">
        <f>IF(N1899="sníž. přenesená",J1899,0)</f>
        <v>0</v>
      </c>
      <c r="BI1899" s="203">
        <f>IF(N1899="nulová",J1899,0)</f>
        <v>0</v>
      </c>
      <c r="BJ1899" s="17" t="s">
        <v>84</v>
      </c>
      <c r="BK1899" s="203">
        <f>ROUND(I1899*H1899,2)</f>
        <v>0</v>
      </c>
      <c r="BL1899" s="17" t="s">
        <v>865</v>
      </c>
      <c r="BM1899" s="202" t="s">
        <v>2658</v>
      </c>
    </row>
    <row r="1900" spans="1:65" s="2" customFormat="1" ht="11.25">
      <c r="A1900" s="34"/>
      <c r="B1900" s="35"/>
      <c r="C1900" s="36"/>
      <c r="D1900" s="204" t="s">
        <v>174</v>
      </c>
      <c r="E1900" s="36"/>
      <c r="F1900" s="205" t="s">
        <v>2659</v>
      </c>
      <c r="G1900" s="36"/>
      <c r="H1900" s="36"/>
      <c r="I1900" s="206"/>
      <c r="J1900" s="36"/>
      <c r="K1900" s="36"/>
      <c r="L1900" s="39"/>
      <c r="M1900" s="207"/>
      <c r="N1900" s="208"/>
      <c r="O1900" s="71"/>
      <c r="P1900" s="71"/>
      <c r="Q1900" s="71"/>
      <c r="R1900" s="71"/>
      <c r="S1900" s="71"/>
      <c r="T1900" s="72"/>
      <c r="U1900" s="34"/>
      <c r="V1900" s="34"/>
      <c r="W1900" s="34"/>
      <c r="X1900" s="34"/>
      <c r="Y1900" s="34"/>
      <c r="Z1900" s="34"/>
      <c r="AA1900" s="34"/>
      <c r="AB1900" s="34"/>
      <c r="AC1900" s="34"/>
      <c r="AD1900" s="34"/>
      <c r="AE1900" s="34"/>
      <c r="AT1900" s="17" t="s">
        <v>174</v>
      </c>
      <c r="AU1900" s="17" t="s">
        <v>84</v>
      </c>
    </row>
    <row r="1901" spans="1:65" s="13" customFormat="1" ht="11.25">
      <c r="B1901" s="209"/>
      <c r="C1901" s="210"/>
      <c r="D1901" s="204" t="s">
        <v>176</v>
      </c>
      <c r="E1901" s="211" t="s">
        <v>1</v>
      </c>
      <c r="F1901" s="212" t="s">
        <v>1238</v>
      </c>
      <c r="G1901" s="210"/>
      <c r="H1901" s="213">
        <v>18.600000000000001</v>
      </c>
      <c r="I1901" s="214"/>
      <c r="J1901" s="210"/>
      <c r="K1901" s="210"/>
      <c r="L1901" s="215"/>
      <c r="M1901" s="216"/>
      <c r="N1901" s="217"/>
      <c r="O1901" s="217"/>
      <c r="P1901" s="217"/>
      <c r="Q1901" s="217"/>
      <c r="R1901" s="217"/>
      <c r="S1901" s="217"/>
      <c r="T1901" s="218"/>
      <c r="AT1901" s="219" t="s">
        <v>176</v>
      </c>
      <c r="AU1901" s="219" t="s">
        <v>84</v>
      </c>
      <c r="AV1901" s="13" t="s">
        <v>84</v>
      </c>
      <c r="AW1901" s="13" t="s">
        <v>32</v>
      </c>
      <c r="AX1901" s="13" t="s">
        <v>76</v>
      </c>
      <c r="AY1901" s="219" t="s">
        <v>164</v>
      </c>
    </row>
    <row r="1902" spans="1:65" s="13" customFormat="1" ht="11.25">
      <c r="B1902" s="209"/>
      <c r="C1902" s="210"/>
      <c r="D1902" s="204" t="s">
        <v>176</v>
      </c>
      <c r="E1902" s="211" t="s">
        <v>1</v>
      </c>
      <c r="F1902" s="212" t="s">
        <v>1239</v>
      </c>
      <c r="G1902" s="210"/>
      <c r="H1902" s="213">
        <v>10.7</v>
      </c>
      <c r="I1902" s="214"/>
      <c r="J1902" s="210"/>
      <c r="K1902" s="210"/>
      <c r="L1902" s="215"/>
      <c r="M1902" s="216"/>
      <c r="N1902" s="217"/>
      <c r="O1902" s="217"/>
      <c r="P1902" s="217"/>
      <c r="Q1902" s="217"/>
      <c r="R1902" s="217"/>
      <c r="S1902" s="217"/>
      <c r="T1902" s="218"/>
      <c r="AT1902" s="219" t="s">
        <v>176</v>
      </c>
      <c r="AU1902" s="219" t="s">
        <v>84</v>
      </c>
      <c r="AV1902" s="13" t="s">
        <v>84</v>
      </c>
      <c r="AW1902" s="13" t="s">
        <v>32</v>
      </c>
      <c r="AX1902" s="13" t="s">
        <v>76</v>
      </c>
      <c r="AY1902" s="219" t="s">
        <v>164</v>
      </c>
    </row>
    <row r="1903" spans="1:65" s="13" customFormat="1" ht="11.25">
      <c r="B1903" s="209"/>
      <c r="C1903" s="210"/>
      <c r="D1903" s="204" t="s">
        <v>176</v>
      </c>
      <c r="E1903" s="211" t="s">
        <v>1</v>
      </c>
      <c r="F1903" s="212" t="s">
        <v>1243</v>
      </c>
      <c r="G1903" s="210"/>
      <c r="H1903" s="213">
        <v>12.9</v>
      </c>
      <c r="I1903" s="214"/>
      <c r="J1903" s="210"/>
      <c r="K1903" s="210"/>
      <c r="L1903" s="215"/>
      <c r="M1903" s="216"/>
      <c r="N1903" s="217"/>
      <c r="O1903" s="217"/>
      <c r="P1903" s="217"/>
      <c r="Q1903" s="217"/>
      <c r="R1903" s="217"/>
      <c r="S1903" s="217"/>
      <c r="T1903" s="218"/>
      <c r="AT1903" s="219" t="s">
        <v>176</v>
      </c>
      <c r="AU1903" s="219" t="s">
        <v>84</v>
      </c>
      <c r="AV1903" s="13" t="s">
        <v>84</v>
      </c>
      <c r="AW1903" s="13" t="s">
        <v>32</v>
      </c>
      <c r="AX1903" s="13" t="s">
        <v>76</v>
      </c>
      <c r="AY1903" s="219" t="s">
        <v>164</v>
      </c>
    </row>
    <row r="1904" spans="1:65" s="13" customFormat="1" ht="11.25">
      <c r="B1904" s="209"/>
      <c r="C1904" s="210"/>
      <c r="D1904" s="204" t="s">
        <v>176</v>
      </c>
      <c r="E1904" s="211" t="s">
        <v>1</v>
      </c>
      <c r="F1904" s="212" t="s">
        <v>1244</v>
      </c>
      <c r="G1904" s="210"/>
      <c r="H1904" s="213">
        <v>11.2</v>
      </c>
      <c r="I1904" s="214"/>
      <c r="J1904" s="210"/>
      <c r="K1904" s="210"/>
      <c r="L1904" s="215"/>
      <c r="M1904" s="216"/>
      <c r="N1904" s="217"/>
      <c r="O1904" s="217"/>
      <c r="P1904" s="217"/>
      <c r="Q1904" s="217"/>
      <c r="R1904" s="217"/>
      <c r="S1904" s="217"/>
      <c r="T1904" s="218"/>
      <c r="AT1904" s="219" t="s">
        <v>176</v>
      </c>
      <c r="AU1904" s="219" t="s">
        <v>84</v>
      </c>
      <c r="AV1904" s="13" t="s">
        <v>84</v>
      </c>
      <c r="AW1904" s="13" t="s">
        <v>32</v>
      </c>
      <c r="AX1904" s="13" t="s">
        <v>76</v>
      </c>
      <c r="AY1904" s="219" t="s">
        <v>164</v>
      </c>
    </row>
    <row r="1905" spans="1:65" s="13" customFormat="1" ht="11.25">
      <c r="B1905" s="209"/>
      <c r="C1905" s="210"/>
      <c r="D1905" s="204" t="s">
        <v>176</v>
      </c>
      <c r="E1905" s="211" t="s">
        <v>1</v>
      </c>
      <c r="F1905" s="212" t="s">
        <v>1245</v>
      </c>
      <c r="G1905" s="210"/>
      <c r="H1905" s="213">
        <v>9.8000000000000007</v>
      </c>
      <c r="I1905" s="214"/>
      <c r="J1905" s="210"/>
      <c r="K1905" s="210"/>
      <c r="L1905" s="215"/>
      <c r="M1905" s="216"/>
      <c r="N1905" s="217"/>
      <c r="O1905" s="217"/>
      <c r="P1905" s="217"/>
      <c r="Q1905" s="217"/>
      <c r="R1905" s="217"/>
      <c r="S1905" s="217"/>
      <c r="T1905" s="218"/>
      <c r="AT1905" s="219" t="s">
        <v>176</v>
      </c>
      <c r="AU1905" s="219" t="s">
        <v>84</v>
      </c>
      <c r="AV1905" s="13" t="s">
        <v>84</v>
      </c>
      <c r="AW1905" s="13" t="s">
        <v>32</v>
      </c>
      <c r="AX1905" s="13" t="s">
        <v>76</v>
      </c>
      <c r="AY1905" s="219" t="s">
        <v>164</v>
      </c>
    </row>
    <row r="1906" spans="1:65" s="13" customFormat="1" ht="11.25">
      <c r="B1906" s="209"/>
      <c r="C1906" s="210"/>
      <c r="D1906" s="204" t="s">
        <v>176</v>
      </c>
      <c r="E1906" s="211" t="s">
        <v>1</v>
      </c>
      <c r="F1906" s="212" t="s">
        <v>1246</v>
      </c>
      <c r="G1906" s="210"/>
      <c r="H1906" s="213">
        <v>12.6</v>
      </c>
      <c r="I1906" s="214"/>
      <c r="J1906" s="210"/>
      <c r="K1906" s="210"/>
      <c r="L1906" s="215"/>
      <c r="M1906" s="216"/>
      <c r="N1906" s="217"/>
      <c r="O1906" s="217"/>
      <c r="P1906" s="217"/>
      <c r="Q1906" s="217"/>
      <c r="R1906" s="217"/>
      <c r="S1906" s="217"/>
      <c r="T1906" s="218"/>
      <c r="AT1906" s="219" t="s">
        <v>176</v>
      </c>
      <c r="AU1906" s="219" t="s">
        <v>84</v>
      </c>
      <c r="AV1906" s="13" t="s">
        <v>84</v>
      </c>
      <c r="AW1906" s="13" t="s">
        <v>32</v>
      </c>
      <c r="AX1906" s="13" t="s">
        <v>76</v>
      </c>
      <c r="AY1906" s="219" t="s">
        <v>164</v>
      </c>
    </row>
    <row r="1907" spans="1:65" s="13" customFormat="1" ht="11.25">
      <c r="B1907" s="209"/>
      <c r="C1907" s="210"/>
      <c r="D1907" s="204" t="s">
        <v>176</v>
      </c>
      <c r="E1907" s="211" t="s">
        <v>1</v>
      </c>
      <c r="F1907" s="212" t="s">
        <v>1247</v>
      </c>
      <c r="G1907" s="210"/>
      <c r="H1907" s="213">
        <v>8.4</v>
      </c>
      <c r="I1907" s="214"/>
      <c r="J1907" s="210"/>
      <c r="K1907" s="210"/>
      <c r="L1907" s="215"/>
      <c r="M1907" s="216"/>
      <c r="N1907" s="217"/>
      <c r="O1907" s="217"/>
      <c r="P1907" s="217"/>
      <c r="Q1907" s="217"/>
      <c r="R1907" s="217"/>
      <c r="S1907" s="217"/>
      <c r="T1907" s="218"/>
      <c r="AT1907" s="219" t="s">
        <v>176</v>
      </c>
      <c r="AU1907" s="219" t="s">
        <v>84</v>
      </c>
      <c r="AV1907" s="13" t="s">
        <v>84</v>
      </c>
      <c r="AW1907" s="13" t="s">
        <v>32</v>
      </c>
      <c r="AX1907" s="13" t="s">
        <v>76</v>
      </c>
      <c r="AY1907" s="219" t="s">
        <v>164</v>
      </c>
    </row>
    <row r="1908" spans="1:65" s="15" customFormat="1" ht="11.25">
      <c r="B1908" s="241"/>
      <c r="C1908" s="242"/>
      <c r="D1908" s="204" t="s">
        <v>176</v>
      </c>
      <c r="E1908" s="243" t="s">
        <v>1</v>
      </c>
      <c r="F1908" s="244" t="s">
        <v>1248</v>
      </c>
      <c r="G1908" s="242"/>
      <c r="H1908" s="245">
        <v>84.2</v>
      </c>
      <c r="I1908" s="246"/>
      <c r="J1908" s="242"/>
      <c r="K1908" s="242"/>
      <c r="L1908" s="247"/>
      <c r="M1908" s="248"/>
      <c r="N1908" s="249"/>
      <c r="O1908" s="249"/>
      <c r="P1908" s="249"/>
      <c r="Q1908" s="249"/>
      <c r="R1908" s="249"/>
      <c r="S1908" s="249"/>
      <c r="T1908" s="250"/>
      <c r="AT1908" s="251" t="s">
        <v>176</v>
      </c>
      <c r="AU1908" s="251" t="s">
        <v>84</v>
      </c>
      <c r="AV1908" s="15" t="s">
        <v>303</v>
      </c>
      <c r="AW1908" s="15" t="s">
        <v>32</v>
      </c>
      <c r="AX1908" s="15" t="s">
        <v>76</v>
      </c>
      <c r="AY1908" s="251" t="s">
        <v>164</v>
      </c>
    </row>
    <row r="1909" spans="1:65" s="13" customFormat="1" ht="11.25">
      <c r="B1909" s="209"/>
      <c r="C1909" s="210"/>
      <c r="D1909" s="204" t="s">
        <v>176</v>
      </c>
      <c r="E1909" s="211" t="s">
        <v>1</v>
      </c>
      <c r="F1909" s="212" t="s">
        <v>1249</v>
      </c>
      <c r="G1909" s="210"/>
      <c r="H1909" s="213">
        <v>4.5</v>
      </c>
      <c r="I1909" s="214"/>
      <c r="J1909" s="210"/>
      <c r="K1909" s="210"/>
      <c r="L1909" s="215"/>
      <c r="M1909" s="216"/>
      <c r="N1909" s="217"/>
      <c r="O1909" s="217"/>
      <c r="P1909" s="217"/>
      <c r="Q1909" s="217"/>
      <c r="R1909" s="217"/>
      <c r="S1909" s="217"/>
      <c r="T1909" s="218"/>
      <c r="AT1909" s="219" t="s">
        <v>176</v>
      </c>
      <c r="AU1909" s="219" t="s">
        <v>84</v>
      </c>
      <c r="AV1909" s="13" t="s">
        <v>84</v>
      </c>
      <c r="AW1909" s="13" t="s">
        <v>32</v>
      </c>
      <c r="AX1909" s="13" t="s">
        <v>76</v>
      </c>
      <c r="AY1909" s="219" t="s">
        <v>164</v>
      </c>
    </row>
    <row r="1910" spans="1:65" s="13" customFormat="1" ht="11.25">
      <c r="B1910" s="209"/>
      <c r="C1910" s="210"/>
      <c r="D1910" s="204" t="s">
        <v>176</v>
      </c>
      <c r="E1910" s="211" t="s">
        <v>1</v>
      </c>
      <c r="F1910" s="212" t="s">
        <v>1250</v>
      </c>
      <c r="G1910" s="210"/>
      <c r="H1910" s="213">
        <v>10.8</v>
      </c>
      <c r="I1910" s="214"/>
      <c r="J1910" s="210"/>
      <c r="K1910" s="210"/>
      <c r="L1910" s="215"/>
      <c r="M1910" s="216"/>
      <c r="N1910" s="217"/>
      <c r="O1910" s="217"/>
      <c r="P1910" s="217"/>
      <c r="Q1910" s="217"/>
      <c r="R1910" s="217"/>
      <c r="S1910" s="217"/>
      <c r="T1910" s="218"/>
      <c r="AT1910" s="219" t="s">
        <v>176</v>
      </c>
      <c r="AU1910" s="219" t="s">
        <v>84</v>
      </c>
      <c r="AV1910" s="13" t="s">
        <v>84</v>
      </c>
      <c r="AW1910" s="13" t="s">
        <v>32</v>
      </c>
      <c r="AX1910" s="13" t="s">
        <v>76</v>
      </c>
      <c r="AY1910" s="219" t="s">
        <v>164</v>
      </c>
    </row>
    <row r="1911" spans="1:65" s="13" customFormat="1" ht="11.25">
      <c r="B1911" s="209"/>
      <c r="C1911" s="210"/>
      <c r="D1911" s="204" t="s">
        <v>176</v>
      </c>
      <c r="E1911" s="211" t="s">
        <v>1</v>
      </c>
      <c r="F1911" s="212" t="s">
        <v>1252</v>
      </c>
      <c r="G1911" s="210"/>
      <c r="H1911" s="213">
        <v>5.4</v>
      </c>
      <c r="I1911" s="214"/>
      <c r="J1911" s="210"/>
      <c r="K1911" s="210"/>
      <c r="L1911" s="215"/>
      <c r="M1911" s="216"/>
      <c r="N1911" s="217"/>
      <c r="O1911" s="217"/>
      <c r="P1911" s="217"/>
      <c r="Q1911" s="217"/>
      <c r="R1911" s="217"/>
      <c r="S1911" s="217"/>
      <c r="T1911" s="218"/>
      <c r="AT1911" s="219" t="s">
        <v>176</v>
      </c>
      <c r="AU1911" s="219" t="s">
        <v>84</v>
      </c>
      <c r="AV1911" s="13" t="s">
        <v>84</v>
      </c>
      <c r="AW1911" s="13" t="s">
        <v>32</v>
      </c>
      <c r="AX1911" s="13" t="s">
        <v>76</v>
      </c>
      <c r="AY1911" s="219" t="s">
        <v>164</v>
      </c>
    </row>
    <row r="1912" spans="1:65" s="13" customFormat="1" ht="11.25">
      <c r="B1912" s="209"/>
      <c r="C1912" s="210"/>
      <c r="D1912" s="204" t="s">
        <v>176</v>
      </c>
      <c r="E1912" s="211" t="s">
        <v>1</v>
      </c>
      <c r="F1912" s="212" t="s">
        <v>1253</v>
      </c>
      <c r="G1912" s="210"/>
      <c r="H1912" s="213">
        <v>9.6999999999999993</v>
      </c>
      <c r="I1912" s="214"/>
      <c r="J1912" s="210"/>
      <c r="K1912" s="210"/>
      <c r="L1912" s="215"/>
      <c r="M1912" s="216"/>
      <c r="N1912" s="217"/>
      <c r="O1912" s="217"/>
      <c r="P1912" s="217"/>
      <c r="Q1912" s="217"/>
      <c r="R1912" s="217"/>
      <c r="S1912" s="217"/>
      <c r="T1912" s="218"/>
      <c r="AT1912" s="219" t="s">
        <v>176</v>
      </c>
      <c r="AU1912" s="219" t="s">
        <v>84</v>
      </c>
      <c r="AV1912" s="13" t="s">
        <v>84</v>
      </c>
      <c r="AW1912" s="13" t="s">
        <v>32</v>
      </c>
      <c r="AX1912" s="13" t="s">
        <v>76</v>
      </c>
      <c r="AY1912" s="219" t="s">
        <v>164</v>
      </c>
    </row>
    <row r="1913" spans="1:65" s="13" customFormat="1" ht="11.25">
      <c r="B1913" s="209"/>
      <c r="C1913" s="210"/>
      <c r="D1913" s="204" t="s">
        <v>176</v>
      </c>
      <c r="E1913" s="211" t="s">
        <v>1</v>
      </c>
      <c r="F1913" s="212" t="s">
        <v>1257</v>
      </c>
      <c r="G1913" s="210"/>
      <c r="H1913" s="213">
        <v>10.199999999999999</v>
      </c>
      <c r="I1913" s="214"/>
      <c r="J1913" s="210"/>
      <c r="K1913" s="210"/>
      <c r="L1913" s="215"/>
      <c r="M1913" s="216"/>
      <c r="N1913" s="217"/>
      <c r="O1913" s="217"/>
      <c r="P1913" s="217"/>
      <c r="Q1913" s="217"/>
      <c r="R1913" s="217"/>
      <c r="S1913" s="217"/>
      <c r="T1913" s="218"/>
      <c r="AT1913" s="219" t="s">
        <v>176</v>
      </c>
      <c r="AU1913" s="219" t="s">
        <v>84</v>
      </c>
      <c r="AV1913" s="13" t="s">
        <v>84</v>
      </c>
      <c r="AW1913" s="13" t="s">
        <v>32</v>
      </c>
      <c r="AX1913" s="13" t="s">
        <v>76</v>
      </c>
      <c r="AY1913" s="219" t="s">
        <v>164</v>
      </c>
    </row>
    <row r="1914" spans="1:65" s="13" customFormat="1" ht="11.25">
      <c r="B1914" s="209"/>
      <c r="C1914" s="210"/>
      <c r="D1914" s="204" t="s">
        <v>176</v>
      </c>
      <c r="E1914" s="211" t="s">
        <v>1</v>
      </c>
      <c r="F1914" s="212" t="s">
        <v>1258</v>
      </c>
      <c r="G1914" s="210"/>
      <c r="H1914" s="213">
        <v>4.5999999999999996</v>
      </c>
      <c r="I1914" s="214"/>
      <c r="J1914" s="210"/>
      <c r="K1914" s="210"/>
      <c r="L1914" s="215"/>
      <c r="M1914" s="216"/>
      <c r="N1914" s="217"/>
      <c r="O1914" s="217"/>
      <c r="P1914" s="217"/>
      <c r="Q1914" s="217"/>
      <c r="R1914" s="217"/>
      <c r="S1914" s="217"/>
      <c r="T1914" s="218"/>
      <c r="AT1914" s="219" t="s">
        <v>176</v>
      </c>
      <c r="AU1914" s="219" t="s">
        <v>84</v>
      </c>
      <c r="AV1914" s="13" t="s">
        <v>84</v>
      </c>
      <c r="AW1914" s="13" t="s">
        <v>32</v>
      </c>
      <c r="AX1914" s="13" t="s">
        <v>76</v>
      </c>
      <c r="AY1914" s="219" t="s">
        <v>164</v>
      </c>
    </row>
    <row r="1915" spans="1:65" s="13" customFormat="1" ht="11.25">
      <c r="B1915" s="209"/>
      <c r="C1915" s="210"/>
      <c r="D1915" s="204" t="s">
        <v>176</v>
      </c>
      <c r="E1915" s="211" t="s">
        <v>1</v>
      </c>
      <c r="F1915" s="212" t="s">
        <v>1260</v>
      </c>
      <c r="G1915" s="210"/>
      <c r="H1915" s="213">
        <v>8.6999999999999993</v>
      </c>
      <c r="I1915" s="214"/>
      <c r="J1915" s="210"/>
      <c r="K1915" s="210"/>
      <c r="L1915" s="215"/>
      <c r="M1915" s="216"/>
      <c r="N1915" s="217"/>
      <c r="O1915" s="217"/>
      <c r="P1915" s="217"/>
      <c r="Q1915" s="217"/>
      <c r="R1915" s="217"/>
      <c r="S1915" s="217"/>
      <c r="T1915" s="218"/>
      <c r="AT1915" s="219" t="s">
        <v>176</v>
      </c>
      <c r="AU1915" s="219" t="s">
        <v>84</v>
      </c>
      <c r="AV1915" s="13" t="s">
        <v>84</v>
      </c>
      <c r="AW1915" s="13" t="s">
        <v>32</v>
      </c>
      <c r="AX1915" s="13" t="s">
        <v>76</v>
      </c>
      <c r="AY1915" s="219" t="s">
        <v>164</v>
      </c>
    </row>
    <row r="1916" spans="1:65" s="15" customFormat="1" ht="11.25">
      <c r="B1916" s="241"/>
      <c r="C1916" s="242"/>
      <c r="D1916" s="204" t="s">
        <v>176</v>
      </c>
      <c r="E1916" s="243" t="s">
        <v>1</v>
      </c>
      <c r="F1916" s="244" t="s">
        <v>1261</v>
      </c>
      <c r="G1916" s="242"/>
      <c r="H1916" s="245">
        <v>53.9</v>
      </c>
      <c r="I1916" s="246"/>
      <c r="J1916" s="242"/>
      <c r="K1916" s="242"/>
      <c r="L1916" s="247"/>
      <c r="M1916" s="248"/>
      <c r="N1916" s="249"/>
      <c r="O1916" s="249"/>
      <c r="P1916" s="249"/>
      <c r="Q1916" s="249"/>
      <c r="R1916" s="249"/>
      <c r="S1916" s="249"/>
      <c r="T1916" s="250"/>
      <c r="AT1916" s="251" t="s">
        <v>176</v>
      </c>
      <c r="AU1916" s="251" t="s">
        <v>84</v>
      </c>
      <c r="AV1916" s="15" t="s">
        <v>303</v>
      </c>
      <c r="AW1916" s="15" t="s">
        <v>32</v>
      </c>
      <c r="AX1916" s="15" t="s">
        <v>76</v>
      </c>
      <c r="AY1916" s="251" t="s">
        <v>164</v>
      </c>
    </row>
    <row r="1917" spans="1:65" s="14" customFormat="1" ht="11.25">
      <c r="B1917" s="220"/>
      <c r="C1917" s="221"/>
      <c r="D1917" s="204" t="s">
        <v>176</v>
      </c>
      <c r="E1917" s="222" t="s">
        <v>1</v>
      </c>
      <c r="F1917" s="223" t="s">
        <v>185</v>
      </c>
      <c r="G1917" s="221"/>
      <c r="H1917" s="224">
        <v>138.1</v>
      </c>
      <c r="I1917" s="225"/>
      <c r="J1917" s="221"/>
      <c r="K1917" s="221"/>
      <c r="L1917" s="226"/>
      <c r="M1917" s="227"/>
      <c r="N1917" s="228"/>
      <c r="O1917" s="228"/>
      <c r="P1917" s="228"/>
      <c r="Q1917" s="228"/>
      <c r="R1917" s="228"/>
      <c r="S1917" s="228"/>
      <c r="T1917" s="229"/>
      <c r="AT1917" s="230" t="s">
        <v>176</v>
      </c>
      <c r="AU1917" s="230" t="s">
        <v>84</v>
      </c>
      <c r="AV1917" s="14" t="s">
        <v>172</v>
      </c>
      <c r="AW1917" s="14" t="s">
        <v>32</v>
      </c>
      <c r="AX1917" s="14" t="s">
        <v>82</v>
      </c>
      <c r="AY1917" s="230" t="s">
        <v>164</v>
      </c>
    </row>
    <row r="1918" spans="1:65" s="2" customFormat="1" ht="14.45" customHeight="1">
      <c r="A1918" s="34"/>
      <c r="B1918" s="35"/>
      <c r="C1918" s="191" t="s">
        <v>2660</v>
      </c>
      <c r="D1918" s="191" t="s">
        <v>167</v>
      </c>
      <c r="E1918" s="192" t="s">
        <v>2661</v>
      </c>
      <c r="F1918" s="193" t="s">
        <v>2662</v>
      </c>
      <c r="G1918" s="194" t="s">
        <v>322</v>
      </c>
      <c r="H1918" s="195">
        <v>32</v>
      </c>
      <c r="I1918" s="196"/>
      <c r="J1918" s="197">
        <f>ROUND(I1918*H1918,2)</f>
        <v>0</v>
      </c>
      <c r="K1918" s="193" t="s">
        <v>171</v>
      </c>
      <c r="L1918" s="39"/>
      <c r="M1918" s="198" t="s">
        <v>1</v>
      </c>
      <c r="N1918" s="199" t="s">
        <v>42</v>
      </c>
      <c r="O1918" s="71"/>
      <c r="P1918" s="200">
        <f>O1918*H1918</f>
        <v>0</v>
      </c>
      <c r="Q1918" s="200">
        <v>0</v>
      </c>
      <c r="R1918" s="200">
        <f>Q1918*H1918</f>
        <v>0</v>
      </c>
      <c r="S1918" s="200">
        <v>0</v>
      </c>
      <c r="T1918" s="201">
        <f>S1918*H1918</f>
        <v>0</v>
      </c>
      <c r="U1918" s="34"/>
      <c r="V1918" s="34"/>
      <c r="W1918" s="34"/>
      <c r="X1918" s="34"/>
      <c r="Y1918" s="34"/>
      <c r="Z1918" s="34"/>
      <c r="AA1918" s="34"/>
      <c r="AB1918" s="34"/>
      <c r="AC1918" s="34"/>
      <c r="AD1918" s="34"/>
      <c r="AE1918" s="34"/>
      <c r="AR1918" s="202" t="s">
        <v>865</v>
      </c>
      <c r="AT1918" s="202" t="s">
        <v>167</v>
      </c>
      <c r="AU1918" s="202" t="s">
        <v>84</v>
      </c>
      <c r="AY1918" s="17" t="s">
        <v>164</v>
      </c>
      <c r="BE1918" s="203">
        <f>IF(N1918="základní",J1918,0)</f>
        <v>0</v>
      </c>
      <c r="BF1918" s="203">
        <f>IF(N1918="snížená",J1918,0)</f>
        <v>0</v>
      </c>
      <c r="BG1918" s="203">
        <f>IF(N1918="zákl. přenesená",J1918,0)</f>
        <v>0</v>
      </c>
      <c r="BH1918" s="203">
        <f>IF(N1918="sníž. přenesená",J1918,0)</f>
        <v>0</v>
      </c>
      <c r="BI1918" s="203">
        <f>IF(N1918="nulová",J1918,0)</f>
        <v>0</v>
      </c>
      <c r="BJ1918" s="17" t="s">
        <v>84</v>
      </c>
      <c r="BK1918" s="203">
        <f>ROUND(I1918*H1918,2)</f>
        <v>0</v>
      </c>
      <c r="BL1918" s="17" t="s">
        <v>865</v>
      </c>
      <c r="BM1918" s="202" t="s">
        <v>2663</v>
      </c>
    </row>
    <row r="1919" spans="1:65" s="2" customFormat="1" ht="19.5">
      <c r="A1919" s="34"/>
      <c r="B1919" s="35"/>
      <c r="C1919" s="36"/>
      <c r="D1919" s="204" t="s">
        <v>174</v>
      </c>
      <c r="E1919" s="36"/>
      <c r="F1919" s="205" t="s">
        <v>2664</v>
      </c>
      <c r="G1919" s="36"/>
      <c r="H1919" s="36"/>
      <c r="I1919" s="206"/>
      <c r="J1919" s="36"/>
      <c r="K1919" s="36"/>
      <c r="L1919" s="39"/>
      <c r="M1919" s="207"/>
      <c r="N1919" s="208"/>
      <c r="O1919" s="71"/>
      <c r="P1919" s="71"/>
      <c r="Q1919" s="71"/>
      <c r="R1919" s="71"/>
      <c r="S1919" s="71"/>
      <c r="T1919" s="72"/>
      <c r="U1919" s="34"/>
      <c r="V1919" s="34"/>
      <c r="W1919" s="34"/>
      <c r="X1919" s="34"/>
      <c r="Y1919" s="34"/>
      <c r="Z1919" s="34"/>
      <c r="AA1919" s="34"/>
      <c r="AB1919" s="34"/>
      <c r="AC1919" s="34"/>
      <c r="AD1919" s="34"/>
      <c r="AE1919" s="34"/>
      <c r="AT1919" s="17" t="s">
        <v>174</v>
      </c>
      <c r="AU1919" s="17" t="s">
        <v>84</v>
      </c>
    </row>
    <row r="1920" spans="1:65" s="13" customFormat="1" ht="11.25">
      <c r="B1920" s="209"/>
      <c r="C1920" s="210"/>
      <c r="D1920" s="204" t="s">
        <v>176</v>
      </c>
      <c r="E1920" s="211" t="s">
        <v>1</v>
      </c>
      <c r="F1920" s="212" t="s">
        <v>2665</v>
      </c>
      <c r="G1920" s="210"/>
      <c r="H1920" s="213">
        <v>2</v>
      </c>
      <c r="I1920" s="214"/>
      <c r="J1920" s="210"/>
      <c r="K1920" s="210"/>
      <c r="L1920" s="215"/>
      <c r="M1920" s="216"/>
      <c r="N1920" s="217"/>
      <c r="O1920" s="217"/>
      <c r="P1920" s="217"/>
      <c r="Q1920" s="217"/>
      <c r="R1920" s="217"/>
      <c r="S1920" s="217"/>
      <c r="T1920" s="218"/>
      <c r="AT1920" s="219" t="s">
        <v>176</v>
      </c>
      <c r="AU1920" s="219" t="s">
        <v>84</v>
      </c>
      <c r="AV1920" s="13" t="s">
        <v>84</v>
      </c>
      <c r="AW1920" s="13" t="s">
        <v>32</v>
      </c>
      <c r="AX1920" s="13" t="s">
        <v>76</v>
      </c>
      <c r="AY1920" s="219" t="s">
        <v>164</v>
      </c>
    </row>
    <row r="1921" spans="1:65" s="13" customFormat="1" ht="11.25">
      <c r="B1921" s="209"/>
      <c r="C1921" s="210"/>
      <c r="D1921" s="204" t="s">
        <v>176</v>
      </c>
      <c r="E1921" s="211" t="s">
        <v>1</v>
      </c>
      <c r="F1921" s="212" t="s">
        <v>2666</v>
      </c>
      <c r="G1921" s="210"/>
      <c r="H1921" s="213">
        <v>6</v>
      </c>
      <c r="I1921" s="214"/>
      <c r="J1921" s="210"/>
      <c r="K1921" s="210"/>
      <c r="L1921" s="215"/>
      <c r="M1921" s="216"/>
      <c r="N1921" s="217"/>
      <c r="O1921" s="217"/>
      <c r="P1921" s="217"/>
      <c r="Q1921" s="217"/>
      <c r="R1921" s="217"/>
      <c r="S1921" s="217"/>
      <c r="T1921" s="218"/>
      <c r="AT1921" s="219" t="s">
        <v>176</v>
      </c>
      <c r="AU1921" s="219" t="s">
        <v>84</v>
      </c>
      <c r="AV1921" s="13" t="s">
        <v>84</v>
      </c>
      <c r="AW1921" s="13" t="s">
        <v>32</v>
      </c>
      <c r="AX1921" s="13" t="s">
        <v>76</v>
      </c>
      <c r="AY1921" s="219" t="s">
        <v>164</v>
      </c>
    </row>
    <row r="1922" spans="1:65" s="13" customFormat="1" ht="11.25">
      <c r="B1922" s="209"/>
      <c r="C1922" s="210"/>
      <c r="D1922" s="204" t="s">
        <v>176</v>
      </c>
      <c r="E1922" s="211" t="s">
        <v>1</v>
      </c>
      <c r="F1922" s="212" t="s">
        <v>2667</v>
      </c>
      <c r="G1922" s="210"/>
      <c r="H1922" s="213">
        <v>1</v>
      </c>
      <c r="I1922" s="214"/>
      <c r="J1922" s="210"/>
      <c r="K1922" s="210"/>
      <c r="L1922" s="215"/>
      <c r="M1922" s="216"/>
      <c r="N1922" s="217"/>
      <c r="O1922" s="217"/>
      <c r="P1922" s="217"/>
      <c r="Q1922" s="217"/>
      <c r="R1922" s="217"/>
      <c r="S1922" s="217"/>
      <c r="T1922" s="218"/>
      <c r="AT1922" s="219" t="s">
        <v>176</v>
      </c>
      <c r="AU1922" s="219" t="s">
        <v>84</v>
      </c>
      <c r="AV1922" s="13" t="s">
        <v>84</v>
      </c>
      <c r="AW1922" s="13" t="s">
        <v>32</v>
      </c>
      <c r="AX1922" s="13" t="s">
        <v>76</v>
      </c>
      <c r="AY1922" s="219" t="s">
        <v>164</v>
      </c>
    </row>
    <row r="1923" spans="1:65" s="13" customFormat="1" ht="11.25">
      <c r="B1923" s="209"/>
      <c r="C1923" s="210"/>
      <c r="D1923" s="204" t="s">
        <v>176</v>
      </c>
      <c r="E1923" s="211" t="s">
        <v>1</v>
      </c>
      <c r="F1923" s="212" t="s">
        <v>2668</v>
      </c>
      <c r="G1923" s="210"/>
      <c r="H1923" s="213">
        <v>2</v>
      </c>
      <c r="I1923" s="214"/>
      <c r="J1923" s="210"/>
      <c r="K1923" s="210"/>
      <c r="L1923" s="215"/>
      <c r="M1923" s="216"/>
      <c r="N1923" s="217"/>
      <c r="O1923" s="217"/>
      <c r="P1923" s="217"/>
      <c r="Q1923" s="217"/>
      <c r="R1923" s="217"/>
      <c r="S1923" s="217"/>
      <c r="T1923" s="218"/>
      <c r="AT1923" s="219" t="s">
        <v>176</v>
      </c>
      <c r="AU1923" s="219" t="s">
        <v>84</v>
      </c>
      <c r="AV1923" s="13" t="s">
        <v>84</v>
      </c>
      <c r="AW1923" s="13" t="s">
        <v>32</v>
      </c>
      <c r="AX1923" s="13" t="s">
        <v>76</v>
      </c>
      <c r="AY1923" s="219" t="s">
        <v>164</v>
      </c>
    </row>
    <row r="1924" spans="1:65" s="13" customFormat="1" ht="11.25">
      <c r="B1924" s="209"/>
      <c r="C1924" s="210"/>
      <c r="D1924" s="204" t="s">
        <v>176</v>
      </c>
      <c r="E1924" s="211" t="s">
        <v>1</v>
      </c>
      <c r="F1924" s="212" t="s">
        <v>2669</v>
      </c>
      <c r="G1924" s="210"/>
      <c r="H1924" s="213">
        <v>2</v>
      </c>
      <c r="I1924" s="214"/>
      <c r="J1924" s="210"/>
      <c r="K1924" s="210"/>
      <c r="L1924" s="215"/>
      <c r="M1924" s="216"/>
      <c r="N1924" s="217"/>
      <c r="O1924" s="217"/>
      <c r="P1924" s="217"/>
      <c r="Q1924" s="217"/>
      <c r="R1924" s="217"/>
      <c r="S1924" s="217"/>
      <c r="T1924" s="218"/>
      <c r="AT1924" s="219" t="s">
        <v>176</v>
      </c>
      <c r="AU1924" s="219" t="s">
        <v>84</v>
      </c>
      <c r="AV1924" s="13" t="s">
        <v>84</v>
      </c>
      <c r="AW1924" s="13" t="s">
        <v>32</v>
      </c>
      <c r="AX1924" s="13" t="s">
        <v>76</v>
      </c>
      <c r="AY1924" s="219" t="s">
        <v>164</v>
      </c>
    </row>
    <row r="1925" spans="1:65" s="13" customFormat="1" ht="11.25">
      <c r="B1925" s="209"/>
      <c r="C1925" s="210"/>
      <c r="D1925" s="204" t="s">
        <v>176</v>
      </c>
      <c r="E1925" s="211" t="s">
        <v>1</v>
      </c>
      <c r="F1925" s="212" t="s">
        <v>2670</v>
      </c>
      <c r="G1925" s="210"/>
      <c r="H1925" s="213">
        <v>4</v>
      </c>
      <c r="I1925" s="214"/>
      <c r="J1925" s="210"/>
      <c r="K1925" s="210"/>
      <c r="L1925" s="215"/>
      <c r="M1925" s="216"/>
      <c r="N1925" s="217"/>
      <c r="O1925" s="217"/>
      <c r="P1925" s="217"/>
      <c r="Q1925" s="217"/>
      <c r="R1925" s="217"/>
      <c r="S1925" s="217"/>
      <c r="T1925" s="218"/>
      <c r="AT1925" s="219" t="s">
        <v>176</v>
      </c>
      <c r="AU1925" s="219" t="s">
        <v>84</v>
      </c>
      <c r="AV1925" s="13" t="s">
        <v>84</v>
      </c>
      <c r="AW1925" s="13" t="s">
        <v>32</v>
      </c>
      <c r="AX1925" s="13" t="s">
        <v>76</v>
      </c>
      <c r="AY1925" s="219" t="s">
        <v>164</v>
      </c>
    </row>
    <row r="1926" spans="1:65" s="15" customFormat="1" ht="11.25">
      <c r="B1926" s="241"/>
      <c r="C1926" s="242"/>
      <c r="D1926" s="204" t="s">
        <v>176</v>
      </c>
      <c r="E1926" s="243" t="s">
        <v>1</v>
      </c>
      <c r="F1926" s="244" t="s">
        <v>1248</v>
      </c>
      <c r="G1926" s="242"/>
      <c r="H1926" s="245">
        <v>17</v>
      </c>
      <c r="I1926" s="246"/>
      <c r="J1926" s="242"/>
      <c r="K1926" s="242"/>
      <c r="L1926" s="247"/>
      <c r="M1926" s="248"/>
      <c r="N1926" s="249"/>
      <c r="O1926" s="249"/>
      <c r="P1926" s="249"/>
      <c r="Q1926" s="249"/>
      <c r="R1926" s="249"/>
      <c r="S1926" s="249"/>
      <c r="T1926" s="250"/>
      <c r="AT1926" s="251" t="s">
        <v>176</v>
      </c>
      <c r="AU1926" s="251" t="s">
        <v>84</v>
      </c>
      <c r="AV1926" s="15" t="s">
        <v>303</v>
      </c>
      <c r="AW1926" s="15" t="s">
        <v>32</v>
      </c>
      <c r="AX1926" s="15" t="s">
        <v>76</v>
      </c>
      <c r="AY1926" s="251" t="s">
        <v>164</v>
      </c>
    </row>
    <row r="1927" spans="1:65" s="13" customFormat="1" ht="11.25">
      <c r="B1927" s="209"/>
      <c r="C1927" s="210"/>
      <c r="D1927" s="204" t="s">
        <v>176</v>
      </c>
      <c r="E1927" s="211" t="s">
        <v>1</v>
      </c>
      <c r="F1927" s="212" t="s">
        <v>2671</v>
      </c>
      <c r="G1927" s="210"/>
      <c r="H1927" s="213">
        <v>6</v>
      </c>
      <c r="I1927" s="214"/>
      <c r="J1927" s="210"/>
      <c r="K1927" s="210"/>
      <c r="L1927" s="215"/>
      <c r="M1927" s="216"/>
      <c r="N1927" s="217"/>
      <c r="O1927" s="217"/>
      <c r="P1927" s="217"/>
      <c r="Q1927" s="217"/>
      <c r="R1927" s="217"/>
      <c r="S1927" s="217"/>
      <c r="T1927" s="218"/>
      <c r="AT1927" s="219" t="s">
        <v>176</v>
      </c>
      <c r="AU1927" s="219" t="s">
        <v>84</v>
      </c>
      <c r="AV1927" s="13" t="s">
        <v>84</v>
      </c>
      <c r="AW1927" s="13" t="s">
        <v>32</v>
      </c>
      <c r="AX1927" s="13" t="s">
        <v>76</v>
      </c>
      <c r="AY1927" s="219" t="s">
        <v>164</v>
      </c>
    </row>
    <row r="1928" spans="1:65" s="13" customFormat="1" ht="11.25">
      <c r="B1928" s="209"/>
      <c r="C1928" s="210"/>
      <c r="D1928" s="204" t="s">
        <v>176</v>
      </c>
      <c r="E1928" s="211" t="s">
        <v>1</v>
      </c>
      <c r="F1928" s="212" t="s">
        <v>2672</v>
      </c>
      <c r="G1928" s="210"/>
      <c r="H1928" s="213">
        <v>4</v>
      </c>
      <c r="I1928" s="214"/>
      <c r="J1928" s="210"/>
      <c r="K1928" s="210"/>
      <c r="L1928" s="215"/>
      <c r="M1928" s="216"/>
      <c r="N1928" s="217"/>
      <c r="O1928" s="217"/>
      <c r="P1928" s="217"/>
      <c r="Q1928" s="217"/>
      <c r="R1928" s="217"/>
      <c r="S1928" s="217"/>
      <c r="T1928" s="218"/>
      <c r="AT1928" s="219" t="s">
        <v>176</v>
      </c>
      <c r="AU1928" s="219" t="s">
        <v>84</v>
      </c>
      <c r="AV1928" s="13" t="s">
        <v>84</v>
      </c>
      <c r="AW1928" s="13" t="s">
        <v>32</v>
      </c>
      <c r="AX1928" s="13" t="s">
        <v>76</v>
      </c>
      <c r="AY1928" s="219" t="s">
        <v>164</v>
      </c>
    </row>
    <row r="1929" spans="1:65" s="13" customFormat="1" ht="11.25">
      <c r="B1929" s="209"/>
      <c r="C1929" s="210"/>
      <c r="D1929" s="204" t="s">
        <v>176</v>
      </c>
      <c r="E1929" s="211" t="s">
        <v>1</v>
      </c>
      <c r="F1929" s="212" t="s">
        <v>2673</v>
      </c>
      <c r="G1929" s="210"/>
      <c r="H1929" s="213">
        <v>5</v>
      </c>
      <c r="I1929" s="214"/>
      <c r="J1929" s="210"/>
      <c r="K1929" s="210"/>
      <c r="L1929" s="215"/>
      <c r="M1929" s="216"/>
      <c r="N1929" s="217"/>
      <c r="O1929" s="217"/>
      <c r="P1929" s="217"/>
      <c r="Q1929" s="217"/>
      <c r="R1929" s="217"/>
      <c r="S1929" s="217"/>
      <c r="T1929" s="218"/>
      <c r="AT1929" s="219" t="s">
        <v>176</v>
      </c>
      <c r="AU1929" s="219" t="s">
        <v>84</v>
      </c>
      <c r="AV1929" s="13" t="s">
        <v>84</v>
      </c>
      <c r="AW1929" s="13" t="s">
        <v>32</v>
      </c>
      <c r="AX1929" s="13" t="s">
        <v>76</v>
      </c>
      <c r="AY1929" s="219" t="s">
        <v>164</v>
      </c>
    </row>
    <row r="1930" spans="1:65" s="15" customFormat="1" ht="11.25">
      <c r="B1930" s="241"/>
      <c r="C1930" s="242"/>
      <c r="D1930" s="204" t="s">
        <v>176</v>
      </c>
      <c r="E1930" s="243" t="s">
        <v>1</v>
      </c>
      <c r="F1930" s="244" t="s">
        <v>1261</v>
      </c>
      <c r="G1930" s="242"/>
      <c r="H1930" s="245">
        <v>15</v>
      </c>
      <c r="I1930" s="246"/>
      <c r="J1930" s="242"/>
      <c r="K1930" s="242"/>
      <c r="L1930" s="247"/>
      <c r="M1930" s="248"/>
      <c r="N1930" s="249"/>
      <c r="O1930" s="249"/>
      <c r="P1930" s="249"/>
      <c r="Q1930" s="249"/>
      <c r="R1930" s="249"/>
      <c r="S1930" s="249"/>
      <c r="T1930" s="250"/>
      <c r="AT1930" s="251" t="s">
        <v>176</v>
      </c>
      <c r="AU1930" s="251" t="s">
        <v>84</v>
      </c>
      <c r="AV1930" s="15" t="s">
        <v>303</v>
      </c>
      <c r="AW1930" s="15" t="s">
        <v>32</v>
      </c>
      <c r="AX1930" s="15" t="s">
        <v>76</v>
      </c>
      <c r="AY1930" s="251" t="s">
        <v>164</v>
      </c>
    </row>
    <row r="1931" spans="1:65" s="14" customFormat="1" ht="11.25">
      <c r="B1931" s="220"/>
      <c r="C1931" s="221"/>
      <c r="D1931" s="204" t="s">
        <v>176</v>
      </c>
      <c r="E1931" s="222" t="s">
        <v>1</v>
      </c>
      <c r="F1931" s="223" t="s">
        <v>185</v>
      </c>
      <c r="G1931" s="221"/>
      <c r="H1931" s="224">
        <v>32</v>
      </c>
      <c r="I1931" s="225"/>
      <c r="J1931" s="221"/>
      <c r="K1931" s="221"/>
      <c r="L1931" s="226"/>
      <c r="M1931" s="227"/>
      <c r="N1931" s="228"/>
      <c r="O1931" s="228"/>
      <c r="P1931" s="228"/>
      <c r="Q1931" s="228"/>
      <c r="R1931" s="228"/>
      <c r="S1931" s="228"/>
      <c r="T1931" s="229"/>
      <c r="AT1931" s="230" t="s">
        <v>176</v>
      </c>
      <c r="AU1931" s="230" t="s">
        <v>84</v>
      </c>
      <c r="AV1931" s="14" t="s">
        <v>172</v>
      </c>
      <c r="AW1931" s="14" t="s">
        <v>32</v>
      </c>
      <c r="AX1931" s="14" t="s">
        <v>82</v>
      </c>
      <c r="AY1931" s="230" t="s">
        <v>164</v>
      </c>
    </row>
    <row r="1932" spans="1:65" s="2" customFormat="1" ht="24.2" customHeight="1">
      <c r="A1932" s="34"/>
      <c r="B1932" s="35"/>
      <c r="C1932" s="191" t="s">
        <v>2674</v>
      </c>
      <c r="D1932" s="191" t="s">
        <v>167</v>
      </c>
      <c r="E1932" s="192" t="s">
        <v>2675</v>
      </c>
      <c r="F1932" s="193" t="s">
        <v>2676</v>
      </c>
      <c r="G1932" s="194" t="s">
        <v>258</v>
      </c>
      <c r="H1932" s="195">
        <v>94.203000000000003</v>
      </c>
      <c r="I1932" s="196"/>
      <c r="J1932" s="197">
        <f>ROUND(I1932*H1932,2)</f>
        <v>0</v>
      </c>
      <c r="K1932" s="193" t="s">
        <v>171</v>
      </c>
      <c r="L1932" s="39"/>
      <c r="M1932" s="198" t="s">
        <v>1</v>
      </c>
      <c r="N1932" s="199" t="s">
        <v>42</v>
      </c>
      <c r="O1932" s="71"/>
      <c r="P1932" s="200">
        <f>O1932*H1932</f>
        <v>0</v>
      </c>
      <c r="Q1932" s="200">
        <v>5.0000000000000002E-5</v>
      </c>
      <c r="R1932" s="200">
        <f>Q1932*H1932</f>
        <v>4.7101500000000006E-3</v>
      </c>
      <c r="S1932" s="200">
        <v>0</v>
      </c>
      <c r="T1932" s="201">
        <f>S1932*H1932</f>
        <v>0</v>
      </c>
      <c r="U1932" s="34"/>
      <c r="V1932" s="34"/>
      <c r="W1932" s="34"/>
      <c r="X1932" s="34"/>
      <c r="Y1932" s="34"/>
      <c r="Z1932" s="34"/>
      <c r="AA1932" s="34"/>
      <c r="AB1932" s="34"/>
      <c r="AC1932" s="34"/>
      <c r="AD1932" s="34"/>
      <c r="AE1932" s="34"/>
      <c r="AR1932" s="202" t="s">
        <v>865</v>
      </c>
      <c r="AT1932" s="202" t="s">
        <v>167</v>
      </c>
      <c r="AU1932" s="202" t="s">
        <v>84</v>
      </c>
      <c r="AY1932" s="17" t="s">
        <v>164</v>
      </c>
      <c r="BE1932" s="203">
        <f>IF(N1932="základní",J1932,0)</f>
        <v>0</v>
      </c>
      <c r="BF1932" s="203">
        <f>IF(N1932="snížená",J1932,0)</f>
        <v>0</v>
      </c>
      <c r="BG1932" s="203">
        <f>IF(N1932="zákl. přenesená",J1932,0)</f>
        <v>0</v>
      </c>
      <c r="BH1932" s="203">
        <f>IF(N1932="sníž. přenesená",J1932,0)</f>
        <v>0</v>
      </c>
      <c r="BI1932" s="203">
        <f>IF(N1932="nulová",J1932,0)</f>
        <v>0</v>
      </c>
      <c r="BJ1932" s="17" t="s">
        <v>84</v>
      </c>
      <c r="BK1932" s="203">
        <f>ROUND(I1932*H1932,2)</f>
        <v>0</v>
      </c>
      <c r="BL1932" s="17" t="s">
        <v>865</v>
      </c>
      <c r="BM1932" s="202" t="s">
        <v>2677</v>
      </c>
    </row>
    <row r="1933" spans="1:65" s="2" customFormat="1" ht="19.5">
      <c r="A1933" s="34"/>
      <c r="B1933" s="35"/>
      <c r="C1933" s="36"/>
      <c r="D1933" s="204" t="s">
        <v>174</v>
      </c>
      <c r="E1933" s="36"/>
      <c r="F1933" s="205" t="s">
        <v>2678</v>
      </c>
      <c r="G1933" s="36"/>
      <c r="H1933" s="36"/>
      <c r="I1933" s="206"/>
      <c r="J1933" s="36"/>
      <c r="K1933" s="36"/>
      <c r="L1933" s="39"/>
      <c r="M1933" s="207"/>
      <c r="N1933" s="208"/>
      <c r="O1933" s="71"/>
      <c r="P1933" s="71"/>
      <c r="Q1933" s="71"/>
      <c r="R1933" s="71"/>
      <c r="S1933" s="71"/>
      <c r="T1933" s="72"/>
      <c r="U1933" s="34"/>
      <c r="V1933" s="34"/>
      <c r="W1933" s="34"/>
      <c r="X1933" s="34"/>
      <c r="Y1933" s="34"/>
      <c r="Z1933" s="34"/>
      <c r="AA1933" s="34"/>
      <c r="AB1933" s="34"/>
      <c r="AC1933" s="34"/>
      <c r="AD1933" s="34"/>
      <c r="AE1933" s="34"/>
      <c r="AT1933" s="17" t="s">
        <v>174</v>
      </c>
      <c r="AU1933" s="17" t="s">
        <v>84</v>
      </c>
    </row>
    <row r="1934" spans="1:65" s="13" customFormat="1" ht="11.25">
      <c r="B1934" s="209"/>
      <c r="C1934" s="210"/>
      <c r="D1934" s="204" t="s">
        <v>176</v>
      </c>
      <c r="E1934" s="211" t="s">
        <v>1</v>
      </c>
      <c r="F1934" s="212" t="s">
        <v>2679</v>
      </c>
      <c r="G1934" s="210"/>
      <c r="H1934" s="213">
        <v>5.61</v>
      </c>
      <c r="I1934" s="214"/>
      <c r="J1934" s="210"/>
      <c r="K1934" s="210"/>
      <c r="L1934" s="215"/>
      <c r="M1934" s="216"/>
      <c r="N1934" s="217"/>
      <c r="O1934" s="217"/>
      <c r="P1934" s="217"/>
      <c r="Q1934" s="217"/>
      <c r="R1934" s="217"/>
      <c r="S1934" s="217"/>
      <c r="T1934" s="218"/>
      <c r="AT1934" s="219" t="s">
        <v>176</v>
      </c>
      <c r="AU1934" s="219" t="s">
        <v>84</v>
      </c>
      <c r="AV1934" s="13" t="s">
        <v>84</v>
      </c>
      <c r="AW1934" s="13" t="s">
        <v>32</v>
      </c>
      <c r="AX1934" s="13" t="s">
        <v>76</v>
      </c>
      <c r="AY1934" s="219" t="s">
        <v>164</v>
      </c>
    </row>
    <row r="1935" spans="1:65" s="13" customFormat="1" ht="11.25">
      <c r="B1935" s="209"/>
      <c r="C1935" s="210"/>
      <c r="D1935" s="204" t="s">
        <v>176</v>
      </c>
      <c r="E1935" s="211" t="s">
        <v>1</v>
      </c>
      <c r="F1935" s="212" t="s">
        <v>2578</v>
      </c>
      <c r="G1935" s="210"/>
      <c r="H1935" s="213">
        <v>5.61</v>
      </c>
      <c r="I1935" s="214"/>
      <c r="J1935" s="210"/>
      <c r="K1935" s="210"/>
      <c r="L1935" s="215"/>
      <c r="M1935" s="216"/>
      <c r="N1935" s="217"/>
      <c r="O1935" s="217"/>
      <c r="P1935" s="217"/>
      <c r="Q1935" s="217"/>
      <c r="R1935" s="217"/>
      <c r="S1935" s="217"/>
      <c r="T1935" s="218"/>
      <c r="AT1935" s="219" t="s">
        <v>176</v>
      </c>
      <c r="AU1935" s="219" t="s">
        <v>84</v>
      </c>
      <c r="AV1935" s="13" t="s">
        <v>84</v>
      </c>
      <c r="AW1935" s="13" t="s">
        <v>32</v>
      </c>
      <c r="AX1935" s="13" t="s">
        <v>76</v>
      </c>
      <c r="AY1935" s="219" t="s">
        <v>164</v>
      </c>
    </row>
    <row r="1936" spans="1:65" s="13" customFormat="1" ht="11.25">
      <c r="B1936" s="209"/>
      <c r="C1936" s="210"/>
      <c r="D1936" s="204" t="s">
        <v>176</v>
      </c>
      <c r="E1936" s="211" t="s">
        <v>1</v>
      </c>
      <c r="F1936" s="212" t="s">
        <v>2596</v>
      </c>
      <c r="G1936" s="210"/>
      <c r="H1936" s="213">
        <v>5.94</v>
      </c>
      <c r="I1936" s="214"/>
      <c r="J1936" s="210"/>
      <c r="K1936" s="210"/>
      <c r="L1936" s="215"/>
      <c r="M1936" s="216"/>
      <c r="N1936" s="217"/>
      <c r="O1936" s="217"/>
      <c r="P1936" s="217"/>
      <c r="Q1936" s="217"/>
      <c r="R1936" s="217"/>
      <c r="S1936" s="217"/>
      <c r="T1936" s="218"/>
      <c r="AT1936" s="219" t="s">
        <v>176</v>
      </c>
      <c r="AU1936" s="219" t="s">
        <v>84</v>
      </c>
      <c r="AV1936" s="13" t="s">
        <v>84</v>
      </c>
      <c r="AW1936" s="13" t="s">
        <v>32</v>
      </c>
      <c r="AX1936" s="13" t="s">
        <v>76</v>
      </c>
      <c r="AY1936" s="219" t="s">
        <v>164</v>
      </c>
    </row>
    <row r="1937" spans="2:51" s="13" customFormat="1" ht="11.25">
      <c r="B1937" s="209"/>
      <c r="C1937" s="210"/>
      <c r="D1937" s="204" t="s">
        <v>176</v>
      </c>
      <c r="E1937" s="211" t="s">
        <v>1</v>
      </c>
      <c r="F1937" s="212" t="s">
        <v>2616</v>
      </c>
      <c r="G1937" s="210"/>
      <c r="H1937" s="213">
        <v>8.4</v>
      </c>
      <c r="I1937" s="214"/>
      <c r="J1937" s="210"/>
      <c r="K1937" s="210"/>
      <c r="L1937" s="215"/>
      <c r="M1937" s="216"/>
      <c r="N1937" s="217"/>
      <c r="O1937" s="217"/>
      <c r="P1937" s="217"/>
      <c r="Q1937" s="217"/>
      <c r="R1937" s="217"/>
      <c r="S1937" s="217"/>
      <c r="T1937" s="218"/>
      <c r="AT1937" s="219" t="s">
        <v>176</v>
      </c>
      <c r="AU1937" s="219" t="s">
        <v>84</v>
      </c>
      <c r="AV1937" s="13" t="s">
        <v>84</v>
      </c>
      <c r="AW1937" s="13" t="s">
        <v>32</v>
      </c>
      <c r="AX1937" s="13" t="s">
        <v>76</v>
      </c>
      <c r="AY1937" s="219" t="s">
        <v>164</v>
      </c>
    </row>
    <row r="1938" spans="2:51" s="13" customFormat="1" ht="11.25">
      <c r="B1938" s="209"/>
      <c r="C1938" s="210"/>
      <c r="D1938" s="204" t="s">
        <v>176</v>
      </c>
      <c r="E1938" s="211" t="s">
        <v>1</v>
      </c>
      <c r="F1938" s="212" t="s">
        <v>2617</v>
      </c>
      <c r="G1938" s="210"/>
      <c r="H1938" s="213">
        <v>3.55</v>
      </c>
      <c r="I1938" s="214"/>
      <c r="J1938" s="210"/>
      <c r="K1938" s="210"/>
      <c r="L1938" s="215"/>
      <c r="M1938" s="216"/>
      <c r="N1938" s="217"/>
      <c r="O1938" s="217"/>
      <c r="P1938" s="217"/>
      <c r="Q1938" s="217"/>
      <c r="R1938" s="217"/>
      <c r="S1938" s="217"/>
      <c r="T1938" s="218"/>
      <c r="AT1938" s="219" t="s">
        <v>176</v>
      </c>
      <c r="AU1938" s="219" t="s">
        <v>84</v>
      </c>
      <c r="AV1938" s="13" t="s">
        <v>84</v>
      </c>
      <c r="AW1938" s="13" t="s">
        <v>32</v>
      </c>
      <c r="AX1938" s="13" t="s">
        <v>76</v>
      </c>
      <c r="AY1938" s="219" t="s">
        <v>164</v>
      </c>
    </row>
    <row r="1939" spans="2:51" s="15" customFormat="1" ht="11.25">
      <c r="B1939" s="241"/>
      <c r="C1939" s="242"/>
      <c r="D1939" s="204" t="s">
        <v>176</v>
      </c>
      <c r="E1939" s="243" t="s">
        <v>1</v>
      </c>
      <c r="F1939" s="244" t="s">
        <v>2680</v>
      </c>
      <c r="G1939" s="242"/>
      <c r="H1939" s="245">
        <v>29.11</v>
      </c>
      <c r="I1939" s="246"/>
      <c r="J1939" s="242"/>
      <c r="K1939" s="242"/>
      <c r="L1939" s="247"/>
      <c r="M1939" s="248"/>
      <c r="N1939" s="249"/>
      <c r="O1939" s="249"/>
      <c r="P1939" s="249"/>
      <c r="Q1939" s="249"/>
      <c r="R1939" s="249"/>
      <c r="S1939" s="249"/>
      <c r="T1939" s="250"/>
      <c r="AT1939" s="251" t="s">
        <v>176</v>
      </c>
      <c r="AU1939" s="251" t="s">
        <v>84</v>
      </c>
      <c r="AV1939" s="15" t="s">
        <v>303</v>
      </c>
      <c r="AW1939" s="15" t="s">
        <v>32</v>
      </c>
      <c r="AX1939" s="15" t="s">
        <v>76</v>
      </c>
      <c r="AY1939" s="251" t="s">
        <v>164</v>
      </c>
    </row>
    <row r="1940" spans="2:51" s="13" customFormat="1" ht="11.25">
      <c r="B1940" s="209"/>
      <c r="C1940" s="210"/>
      <c r="D1940" s="204" t="s">
        <v>176</v>
      </c>
      <c r="E1940" s="211" t="s">
        <v>1</v>
      </c>
      <c r="F1940" s="212" t="s">
        <v>2609</v>
      </c>
      <c r="G1940" s="210"/>
      <c r="H1940" s="213">
        <v>10.593</v>
      </c>
      <c r="I1940" s="214"/>
      <c r="J1940" s="210"/>
      <c r="K1940" s="210"/>
      <c r="L1940" s="215"/>
      <c r="M1940" s="216"/>
      <c r="N1940" s="217"/>
      <c r="O1940" s="217"/>
      <c r="P1940" s="217"/>
      <c r="Q1940" s="217"/>
      <c r="R1940" s="217"/>
      <c r="S1940" s="217"/>
      <c r="T1940" s="218"/>
      <c r="AT1940" s="219" t="s">
        <v>176</v>
      </c>
      <c r="AU1940" s="219" t="s">
        <v>84</v>
      </c>
      <c r="AV1940" s="13" t="s">
        <v>84</v>
      </c>
      <c r="AW1940" s="13" t="s">
        <v>32</v>
      </c>
      <c r="AX1940" s="13" t="s">
        <v>76</v>
      </c>
      <c r="AY1940" s="219" t="s">
        <v>164</v>
      </c>
    </row>
    <row r="1941" spans="2:51" s="13" customFormat="1" ht="11.25">
      <c r="B1941" s="209"/>
      <c r="C1941" s="210"/>
      <c r="D1941" s="204" t="s">
        <v>176</v>
      </c>
      <c r="E1941" s="211" t="s">
        <v>1</v>
      </c>
      <c r="F1941" s="212" t="s">
        <v>2626</v>
      </c>
      <c r="G1941" s="210"/>
      <c r="H1941" s="213">
        <v>5.7</v>
      </c>
      <c r="I1941" s="214"/>
      <c r="J1941" s="210"/>
      <c r="K1941" s="210"/>
      <c r="L1941" s="215"/>
      <c r="M1941" s="216"/>
      <c r="N1941" s="217"/>
      <c r="O1941" s="217"/>
      <c r="P1941" s="217"/>
      <c r="Q1941" s="217"/>
      <c r="R1941" s="217"/>
      <c r="S1941" s="217"/>
      <c r="T1941" s="218"/>
      <c r="AT1941" s="219" t="s">
        <v>176</v>
      </c>
      <c r="AU1941" s="219" t="s">
        <v>84</v>
      </c>
      <c r="AV1941" s="13" t="s">
        <v>84</v>
      </c>
      <c r="AW1941" s="13" t="s">
        <v>32</v>
      </c>
      <c r="AX1941" s="13" t="s">
        <v>76</v>
      </c>
      <c r="AY1941" s="219" t="s">
        <v>164</v>
      </c>
    </row>
    <row r="1942" spans="2:51" s="13" customFormat="1" ht="11.25">
      <c r="B1942" s="209"/>
      <c r="C1942" s="210"/>
      <c r="D1942" s="204" t="s">
        <v>176</v>
      </c>
      <c r="E1942" s="211" t="s">
        <v>1</v>
      </c>
      <c r="F1942" s="212" t="s">
        <v>2627</v>
      </c>
      <c r="G1942" s="210"/>
      <c r="H1942" s="213">
        <v>1.7</v>
      </c>
      <c r="I1942" s="214"/>
      <c r="J1942" s="210"/>
      <c r="K1942" s="210"/>
      <c r="L1942" s="215"/>
      <c r="M1942" s="216"/>
      <c r="N1942" s="217"/>
      <c r="O1942" s="217"/>
      <c r="P1942" s="217"/>
      <c r="Q1942" s="217"/>
      <c r="R1942" s="217"/>
      <c r="S1942" s="217"/>
      <c r="T1942" s="218"/>
      <c r="AT1942" s="219" t="s">
        <v>176</v>
      </c>
      <c r="AU1942" s="219" t="s">
        <v>84</v>
      </c>
      <c r="AV1942" s="13" t="s">
        <v>84</v>
      </c>
      <c r="AW1942" s="13" t="s">
        <v>32</v>
      </c>
      <c r="AX1942" s="13" t="s">
        <v>76</v>
      </c>
      <c r="AY1942" s="219" t="s">
        <v>164</v>
      </c>
    </row>
    <row r="1943" spans="2:51" s="13" customFormat="1" ht="11.25">
      <c r="B1943" s="209"/>
      <c r="C1943" s="210"/>
      <c r="D1943" s="204" t="s">
        <v>176</v>
      </c>
      <c r="E1943" s="211" t="s">
        <v>1</v>
      </c>
      <c r="F1943" s="212" t="s">
        <v>2628</v>
      </c>
      <c r="G1943" s="210"/>
      <c r="H1943" s="213">
        <v>4.5</v>
      </c>
      <c r="I1943" s="214"/>
      <c r="J1943" s="210"/>
      <c r="K1943" s="210"/>
      <c r="L1943" s="215"/>
      <c r="M1943" s="216"/>
      <c r="N1943" s="217"/>
      <c r="O1943" s="217"/>
      <c r="P1943" s="217"/>
      <c r="Q1943" s="217"/>
      <c r="R1943" s="217"/>
      <c r="S1943" s="217"/>
      <c r="T1943" s="218"/>
      <c r="AT1943" s="219" t="s">
        <v>176</v>
      </c>
      <c r="AU1943" s="219" t="s">
        <v>84</v>
      </c>
      <c r="AV1943" s="13" t="s">
        <v>84</v>
      </c>
      <c r="AW1943" s="13" t="s">
        <v>32</v>
      </c>
      <c r="AX1943" s="13" t="s">
        <v>76</v>
      </c>
      <c r="AY1943" s="219" t="s">
        <v>164</v>
      </c>
    </row>
    <row r="1944" spans="2:51" s="13" customFormat="1" ht="11.25">
      <c r="B1944" s="209"/>
      <c r="C1944" s="210"/>
      <c r="D1944" s="204" t="s">
        <v>176</v>
      </c>
      <c r="E1944" s="211" t="s">
        <v>1</v>
      </c>
      <c r="F1944" s="212" t="s">
        <v>2629</v>
      </c>
      <c r="G1944" s="210"/>
      <c r="H1944" s="213">
        <v>6.4</v>
      </c>
      <c r="I1944" s="214"/>
      <c r="J1944" s="210"/>
      <c r="K1944" s="210"/>
      <c r="L1944" s="215"/>
      <c r="M1944" s="216"/>
      <c r="N1944" s="217"/>
      <c r="O1944" s="217"/>
      <c r="P1944" s="217"/>
      <c r="Q1944" s="217"/>
      <c r="R1944" s="217"/>
      <c r="S1944" s="217"/>
      <c r="T1944" s="218"/>
      <c r="AT1944" s="219" t="s">
        <v>176</v>
      </c>
      <c r="AU1944" s="219" t="s">
        <v>84</v>
      </c>
      <c r="AV1944" s="13" t="s">
        <v>84</v>
      </c>
      <c r="AW1944" s="13" t="s">
        <v>32</v>
      </c>
      <c r="AX1944" s="13" t="s">
        <v>76</v>
      </c>
      <c r="AY1944" s="219" t="s">
        <v>164</v>
      </c>
    </row>
    <row r="1945" spans="2:51" s="13" customFormat="1" ht="11.25">
      <c r="B1945" s="209"/>
      <c r="C1945" s="210"/>
      <c r="D1945" s="204" t="s">
        <v>176</v>
      </c>
      <c r="E1945" s="211" t="s">
        <v>1</v>
      </c>
      <c r="F1945" s="212" t="s">
        <v>2630</v>
      </c>
      <c r="G1945" s="210"/>
      <c r="H1945" s="213">
        <v>5.6</v>
      </c>
      <c r="I1945" s="214"/>
      <c r="J1945" s="210"/>
      <c r="K1945" s="210"/>
      <c r="L1945" s="215"/>
      <c r="M1945" s="216"/>
      <c r="N1945" s="217"/>
      <c r="O1945" s="217"/>
      <c r="P1945" s="217"/>
      <c r="Q1945" s="217"/>
      <c r="R1945" s="217"/>
      <c r="S1945" s="217"/>
      <c r="T1945" s="218"/>
      <c r="AT1945" s="219" t="s">
        <v>176</v>
      </c>
      <c r="AU1945" s="219" t="s">
        <v>84</v>
      </c>
      <c r="AV1945" s="13" t="s">
        <v>84</v>
      </c>
      <c r="AW1945" s="13" t="s">
        <v>32</v>
      </c>
      <c r="AX1945" s="13" t="s">
        <v>76</v>
      </c>
      <c r="AY1945" s="219" t="s">
        <v>164</v>
      </c>
    </row>
    <row r="1946" spans="2:51" s="13" customFormat="1" ht="11.25">
      <c r="B1946" s="209"/>
      <c r="C1946" s="210"/>
      <c r="D1946" s="204" t="s">
        <v>176</v>
      </c>
      <c r="E1946" s="211" t="s">
        <v>1</v>
      </c>
      <c r="F1946" s="212" t="s">
        <v>2631</v>
      </c>
      <c r="G1946" s="210"/>
      <c r="H1946" s="213">
        <v>5</v>
      </c>
      <c r="I1946" s="214"/>
      <c r="J1946" s="210"/>
      <c r="K1946" s="210"/>
      <c r="L1946" s="215"/>
      <c r="M1946" s="216"/>
      <c r="N1946" s="217"/>
      <c r="O1946" s="217"/>
      <c r="P1946" s="217"/>
      <c r="Q1946" s="217"/>
      <c r="R1946" s="217"/>
      <c r="S1946" s="217"/>
      <c r="T1946" s="218"/>
      <c r="AT1946" s="219" t="s">
        <v>176</v>
      </c>
      <c r="AU1946" s="219" t="s">
        <v>84</v>
      </c>
      <c r="AV1946" s="13" t="s">
        <v>84</v>
      </c>
      <c r="AW1946" s="13" t="s">
        <v>32</v>
      </c>
      <c r="AX1946" s="13" t="s">
        <v>76</v>
      </c>
      <c r="AY1946" s="219" t="s">
        <v>164</v>
      </c>
    </row>
    <row r="1947" spans="2:51" s="13" customFormat="1" ht="11.25">
      <c r="B1947" s="209"/>
      <c r="C1947" s="210"/>
      <c r="D1947" s="204" t="s">
        <v>176</v>
      </c>
      <c r="E1947" s="211" t="s">
        <v>1</v>
      </c>
      <c r="F1947" s="212" t="s">
        <v>2632</v>
      </c>
      <c r="G1947" s="210"/>
      <c r="H1947" s="213">
        <v>3.9</v>
      </c>
      <c r="I1947" s="214"/>
      <c r="J1947" s="210"/>
      <c r="K1947" s="210"/>
      <c r="L1947" s="215"/>
      <c r="M1947" s="216"/>
      <c r="N1947" s="217"/>
      <c r="O1947" s="217"/>
      <c r="P1947" s="217"/>
      <c r="Q1947" s="217"/>
      <c r="R1947" s="217"/>
      <c r="S1947" s="217"/>
      <c r="T1947" s="218"/>
      <c r="AT1947" s="219" t="s">
        <v>176</v>
      </c>
      <c r="AU1947" s="219" t="s">
        <v>84</v>
      </c>
      <c r="AV1947" s="13" t="s">
        <v>84</v>
      </c>
      <c r="AW1947" s="13" t="s">
        <v>32</v>
      </c>
      <c r="AX1947" s="13" t="s">
        <v>76</v>
      </c>
      <c r="AY1947" s="219" t="s">
        <v>164</v>
      </c>
    </row>
    <row r="1948" spans="2:51" s="15" customFormat="1" ht="11.25">
      <c r="B1948" s="241"/>
      <c r="C1948" s="242"/>
      <c r="D1948" s="204" t="s">
        <v>176</v>
      </c>
      <c r="E1948" s="243" t="s">
        <v>1</v>
      </c>
      <c r="F1948" s="244" t="s">
        <v>1248</v>
      </c>
      <c r="G1948" s="242"/>
      <c r="H1948" s="245">
        <v>43.393000000000001</v>
      </c>
      <c r="I1948" s="246"/>
      <c r="J1948" s="242"/>
      <c r="K1948" s="242"/>
      <c r="L1948" s="247"/>
      <c r="M1948" s="248"/>
      <c r="N1948" s="249"/>
      <c r="O1948" s="249"/>
      <c r="P1948" s="249"/>
      <c r="Q1948" s="249"/>
      <c r="R1948" s="249"/>
      <c r="S1948" s="249"/>
      <c r="T1948" s="250"/>
      <c r="AT1948" s="251" t="s">
        <v>176</v>
      </c>
      <c r="AU1948" s="251" t="s">
        <v>84</v>
      </c>
      <c r="AV1948" s="15" t="s">
        <v>303</v>
      </c>
      <c r="AW1948" s="15" t="s">
        <v>32</v>
      </c>
      <c r="AX1948" s="15" t="s">
        <v>76</v>
      </c>
      <c r="AY1948" s="251" t="s">
        <v>164</v>
      </c>
    </row>
    <row r="1949" spans="2:51" s="13" customFormat="1" ht="11.25">
      <c r="B1949" s="209"/>
      <c r="C1949" s="210"/>
      <c r="D1949" s="204" t="s">
        <v>176</v>
      </c>
      <c r="E1949" s="211" t="s">
        <v>1</v>
      </c>
      <c r="F1949" s="212" t="s">
        <v>2633</v>
      </c>
      <c r="G1949" s="210"/>
      <c r="H1949" s="213">
        <v>6</v>
      </c>
      <c r="I1949" s="214"/>
      <c r="J1949" s="210"/>
      <c r="K1949" s="210"/>
      <c r="L1949" s="215"/>
      <c r="M1949" s="216"/>
      <c r="N1949" s="217"/>
      <c r="O1949" s="217"/>
      <c r="P1949" s="217"/>
      <c r="Q1949" s="217"/>
      <c r="R1949" s="217"/>
      <c r="S1949" s="217"/>
      <c r="T1949" s="218"/>
      <c r="AT1949" s="219" t="s">
        <v>176</v>
      </c>
      <c r="AU1949" s="219" t="s">
        <v>84</v>
      </c>
      <c r="AV1949" s="13" t="s">
        <v>84</v>
      </c>
      <c r="AW1949" s="13" t="s">
        <v>32</v>
      </c>
      <c r="AX1949" s="13" t="s">
        <v>76</v>
      </c>
      <c r="AY1949" s="219" t="s">
        <v>164</v>
      </c>
    </row>
    <row r="1950" spans="2:51" s="13" customFormat="1" ht="11.25">
      <c r="B1950" s="209"/>
      <c r="C1950" s="210"/>
      <c r="D1950" s="204" t="s">
        <v>176</v>
      </c>
      <c r="E1950" s="211" t="s">
        <v>1</v>
      </c>
      <c r="F1950" s="212" t="s">
        <v>2293</v>
      </c>
      <c r="G1950" s="210"/>
      <c r="H1950" s="213">
        <v>1.6</v>
      </c>
      <c r="I1950" s="214"/>
      <c r="J1950" s="210"/>
      <c r="K1950" s="210"/>
      <c r="L1950" s="215"/>
      <c r="M1950" s="216"/>
      <c r="N1950" s="217"/>
      <c r="O1950" s="217"/>
      <c r="P1950" s="217"/>
      <c r="Q1950" s="217"/>
      <c r="R1950" s="217"/>
      <c r="S1950" s="217"/>
      <c r="T1950" s="218"/>
      <c r="AT1950" s="219" t="s">
        <v>176</v>
      </c>
      <c r="AU1950" s="219" t="s">
        <v>84</v>
      </c>
      <c r="AV1950" s="13" t="s">
        <v>84</v>
      </c>
      <c r="AW1950" s="13" t="s">
        <v>32</v>
      </c>
      <c r="AX1950" s="13" t="s">
        <v>76</v>
      </c>
      <c r="AY1950" s="219" t="s">
        <v>164</v>
      </c>
    </row>
    <row r="1951" spans="2:51" s="13" customFormat="1" ht="11.25">
      <c r="B1951" s="209"/>
      <c r="C1951" s="210"/>
      <c r="D1951" s="204" t="s">
        <v>176</v>
      </c>
      <c r="E1951" s="211" t="s">
        <v>1</v>
      </c>
      <c r="F1951" s="212" t="s">
        <v>2294</v>
      </c>
      <c r="G1951" s="210"/>
      <c r="H1951" s="213">
        <v>3.5</v>
      </c>
      <c r="I1951" s="214"/>
      <c r="J1951" s="210"/>
      <c r="K1951" s="210"/>
      <c r="L1951" s="215"/>
      <c r="M1951" s="216"/>
      <c r="N1951" s="217"/>
      <c r="O1951" s="217"/>
      <c r="P1951" s="217"/>
      <c r="Q1951" s="217"/>
      <c r="R1951" s="217"/>
      <c r="S1951" s="217"/>
      <c r="T1951" s="218"/>
      <c r="AT1951" s="219" t="s">
        <v>176</v>
      </c>
      <c r="AU1951" s="219" t="s">
        <v>84</v>
      </c>
      <c r="AV1951" s="13" t="s">
        <v>84</v>
      </c>
      <c r="AW1951" s="13" t="s">
        <v>32</v>
      </c>
      <c r="AX1951" s="13" t="s">
        <v>76</v>
      </c>
      <c r="AY1951" s="219" t="s">
        <v>164</v>
      </c>
    </row>
    <row r="1952" spans="2:51" s="13" customFormat="1" ht="11.25">
      <c r="B1952" s="209"/>
      <c r="C1952" s="210"/>
      <c r="D1952" s="204" t="s">
        <v>176</v>
      </c>
      <c r="E1952" s="211" t="s">
        <v>1</v>
      </c>
      <c r="F1952" s="212" t="s">
        <v>2286</v>
      </c>
      <c r="G1952" s="210"/>
      <c r="H1952" s="213">
        <v>5.6</v>
      </c>
      <c r="I1952" s="214"/>
      <c r="J1952" s="210"/>
      <c r="K1952" s="210"/>
      <c r="L1952" s="215"/>
      <c r="M1952" s="216"/>
      <c r="N1952" s="217"/>
      <c r="O1952" s="217"/>
      <c r="P1952" s="217"/>
      <c r="Q1952" s="217"/>
      <c r="R1952" s="217"/>
      <c r="S1952" s="217"/>
      <c r="T1952" s="218"/>
      <c r="AT1952" s="219" t="s">
        <v>176</v>
      </c>
      <c r="AU1952" s="219" t="s">
        <v>84</v>
      </c>
      <c r="AV1952" s="13" t="s">
        <v>84</v>
      </c>
      <c r="AW1952" s="13" t="s">
        <v>32</v>
      </c>
      <c r="AX1952" s="13" t="s">
        <v>76</v>
      </c>
      <c r="AY1952" s="219" t="s">
        <v>164</v>
      </c>
    </row>
    <row r="1953" spans="1:65" s="13" customFormat="1" ht="11.25">
      <c r="B1953" s="209"/>
      <c r="C1953" s="210"/>
      <c r="D1953" s="204" t="s">
        <v>176</v>
      </c>
      <c r="E1953" s="211" t="s">
        <v>1</v>
      </c>
      <c r="F1953" s="212" t="s">
        <v>2295</v>
      </c>
      <c r="G1953" s="210"/>
      <c r="H1953" s="213">
        <v>1.3</v>
      </c>
      <c r="I1953" s="214"/>
      <c r="J1953" s="210"/>
      <c r="K1953" s="210"/>
      <c r="L1953" s="215"/>
      <c r="M1953" s="216"/>
      <c r="N1953" s="217"/>
      <c r="O1953" s="217"/>
      <c r="P1953" s="217"/>
      <c r="Q1953" s="217"/>
      <c r="R1953" s="217"/>
      <c r="S1953" s="217"/>
      <c r="T1953" s="218"/>
      <c r="AT1953" s="219" t="s">
        <v>176</v>
      </c>
      <c r="AU1953" s="219" t="s">
        <v>84</v>
      </c>
      <c r="AV1953" s="13" t="s">
        <v>84</v>
      </c>
      <c r="AW1953" s="13" t="s">
        <v>32</v>
      </c>
      <c r="AX1953" s="13" t="s">
        <v>76</v>
      </c>
      <c r="AY1953" s="219" t="s">
        <v>164</v>
      </c>
    </row>
    <row r="1954" spans="1:65" s="13" customFormat="1" ht="11.25">
      <c r="B1954" s="209"/>
      <c r="C1954" s="210"/>
      <c r="D1954" s="204" t="s">
        <v>176</v>
      </c>
      <c r="E1954" s="211" t="s">
        <v>1</v>
      </c>
      <c r="F1954" s="212" t="s">
        <v>2296</v>
      </c>
      <c r="G1954" s="210"/>
      <c r="H1954" s="213">
        <v>3.7</v>
      </c>
      <c r="I1954" s="214"/>
      <c r="J1954" s="210"/>
      <c r="K1954" s="210"/>
      <c r="L1954" s="215"/>
      <c r="M1954" s="216"/>
      <c r="N1954" s="217"/>
      <c r="O1954" s="217"/>
      <c r="P1954" s="217"/>
      <c r="Q1954" s="217"/>
      <c r="R1954" s="217"/>
      <c r="S1954" s="217"/>
      <c r="T1954" s="218"/>
      <c r="AT1954" s="219" t="s">
        <v>176</v>
      </c>
      <c r="AU1954" s="219" t="s">
        <v>84</v>
      </c>
      <c r="AV1954" s="13" t="s">
        <v>84</v>
      </c>
      <c r="AW1954" s="13" t="s">
        <v>32</v>
      </c>
      <c r="AX1954" s="13" t="s">
        <v>76</v>
      </c>
      <c r="AY1954" s="219" t="s">
        <v>164</v>
      </c>
    </row>
    <row r="1955" spans="1:65" s="15" customFormat="1" ht="11.25">
      <c r="B1955" s="241"/>
      <c r="C1955" s="242"/>
      <c r="D1955" s="204" t="s">
        <v>176</v>
      </c>
      <c r="E1955" s="243" t="s">
        <v>1</v>
      </c>
      <c r="F1955" s="244" t="s">
        <v>1261</v>
      </c>
      <c r="G1955" s="242"/>
      <c r="H1955" s="245">
        <v>21.7</v>
      </c>
      <c r="I1955" s="246"/>
      <c r="J1955" s="242"/>
      <c r="K1955" s="242"/>
      <c r="L1955" s="247"/>
      <c r="M1955" s="248"/>
      <c r="N1955" s="249"/>
      <c r="O1955" s="249"/>
      <c r="P1955" s="249"/>
      <c r="Q1955" s="249"/>
      <c r="R1955" s="249"/>
      <c r="S1955" s="249"/>
      <c r="T1955" s="250"/>
      <c r="AT1955" s="251" t="s">
        <v>176</v>
      </c>
      <c r="AU1955" s="251" t="s">
        <v>84</v>
      </c>
      <c r="AV1955" s="15" t="s">
        <v>303</v>
      </c>
      <c r="AW1955" s="15" t="s">
        <v>32</v>
      </c>
      <c r="AX1955" s="15" t="s">
        <v>76</v>
      </c>
      <c r="AY1955" s="251" t="s">
        <v>164</v>
      </c>
    </row>
    <row r="1956" spans="1:65" s="14" customFormat="1" ht="11.25">
      <c r="B1956" s="220"/>
      <c r="C1956" s="221"/>
      <c r="D1956" s="204" t="s">
        <v>176</v>
      </c>
      <c r="E1956" s="222" t="s">
        <v>1</v>
      </c>
      <c r="F1956" s="223" t="s">
        <v>185</v>
      </c>
      <c r="G1956" s="221"/>
      <c r="H1956" s="224">
        <v>94.203000000000003</v>
      </c>
      <c r="I1956" s="225"/>
      <c r="J1956" s="221"/>
      <c r="K1956" s="221"/>
      <c r="L1956" s="226"/>
      <c r="M1956" s="227"/>
      <c r="N1956" s="228"/>
      <c r="O1956" s="228"/>
      <c r="P1956" s="228"/>
      <c r="Q1956" s="228"/>
      <c r="R1956" s="228"/>
      <c r="S1956" s="228"/>
      <c r="T1956" s="229"/>
      <c r="AT1956" s="230" t="s">
        <v>176</v>
      </c>
      <c r="AU1956" s="230" t="s">
        <v>84</v>
      </c>
      <c r="AV1956" s="14" t="s">
        <v>172</v>
      </c>
      <c r="AW1956" s="14" t="s">
        <v>32</v>
      </c>
      <c r="AX1956" s="14" t="s">
        <v>82</v>
      </c>
      <c r="AY1956" s="230" t="s">
        <v>164</v>
      </c>
    </row>
    <row r="1957" spans="1:65" s="2" customFormat="1" ht="24.2" customHeight="1">
      <c r="A1957" s="34"/>
      <c r="B1957" s="35"/>
      <c r="C1957" s="191" t="s">
        <v>2681</v>
      </c>
      <c r="D1957" s="191" t="s">
        <v>167</v>
      </c>
      <c r="E1957" s="192" t="s">
        <v>2682</v>
      </c>
      <c r="F1957" s="193" t="s">
        <v>2683</v>
      </c>
      <c r="G1957" s="194" t="s">
        <v>207</v>
      </c>
      <c r="H1957" s="195">
        <v>2.44</v>
      </c>
      <c r="I1957" s="196"/>
      <c r="J1957" s="197">
        <f>ROUND(I1957*H1957,2)</f>
        <v>0</v>
      </c>
      <c r="K1957" s="193" t="s">
        <v>171</v>
      </c>
      <c r="L1957" s="39"/>
      <c r="M1957" s="198" t="s">
        <v>1</v>
      </c>
      <c r="N1957" s="199" t="s">
        <v>42</v>
      </c>
      <c r="O1957" s="71"/>
      <c r="P1957" s="200">
        <f>O1957*H1957</f>
        <v>0</v>
      </c>
      <c r="Q1957" s="200">
        <v>0</v>
      </c>
      <c r="R1957" s="200">
        <f>Q1957*H1957</f>
        <v>0</v>
      </c>
      <c r="S1957" s="200">
        <v>0</v>
      </c>
      <c r="T1957" s="201">
        <f>S1957*H1957</f>
        <v>0</v>
      </c>
      <c r="U1957" s="34"/>
      <c r="V1957" s="34"/>
      <c r="W1957" s="34"/>
      <c r="X1957" s="34"/>
      <c r="Y1957" s="34"/>
      <c r="Z1957" s="34"/>
      <c r="AA1957" s="34"/>
      <c r="AB1957" s="34"/>
      <c r="AC1957" s="34"/>
      <c r="AD1957" s="34"/>
      <c r="AE1957" s="34"/>
      <c r="AR1957" s="202" t="s">
        <v>865</v>
      </c>
      <c r="AT1957" s="202" t="s">
        <v>167</v>
      </c>
      <c r="AU1957" s="202" t="s">
        <v>84</v>
      </c>
      <c r="AY1957" s="17" t="s">
        <v>164</v>
      </c>
      <c r="BE1957" s="203">
        <f>IF(N1957="základní",J1957,0)</f>
        <v>0</v>
      </c>
      <c r="BF1957" s="203">
        <f>IF(N1957="snížená",J1957,0)</f>
        <v>0</v>
      </c>
      <c r="BG1957" s="203">
        <f>IF(N1957="zákl. přenesená",J1957,0)</f>
        <v>0</v>
      </c>
      <c r="BH1957" s="203">
        <f>IF(N1957="sníž. přenesená",J1957,0)</f>
        <v>0</v>
      </c>
      <c r="BI1957" s="203">
        <f>IF(N1957="nulová",J1957,0)</f>
        <v>0</v>
      </c>
      <c r="BJ1957" s="17" t="s">
        <v>84</v>
      </c>
      <c r="BK1957" s="203">
        <f>ROUND(I1957*H1957,2)</f>
        <v>0</v>
      </c>
      <c r="BL1957" s="17" t="s">
        <v>865</v>
      </c>
      <c r="BM1957" s="202" t="s">
        <v>2684</v>
      </c>
    </row>
    <row r="1958" spans="1:65" s="2" customFormat="1" ht="29.25">
      <c r="A1958" s="34"/>
      <c r="B1958" s="35"/>
      <c r="C1958" s="36"/>
      <c r="D1958" s="204" t="s">
        <v>174</v>
      </c>
      <c r="E1958" s="36"/>
      <c r="F1958" s="205" t="s">
        <v>2685</v>
      </c>
      <c r="G1958" s="36"/>
      <c r="H1958" s="36"/>
      <c r="I1958" s="206"/>
      <c r="J1958" s="36"/>
      <c r="K1958" s="36"/>
      <c r="L1958" s="39"/>
      <c r="M1958" s="207"/>
      <c r="N1958" s="208"/>
      <c r="O1958" s="71"/>
      <c r="P1958" s="71"/>
      <c r="Q1958" s="71"/>
      <c r="R1958" s="71"/>
      <c r="S1958" s="71"/>
      <c r="T1958" s="72"/>
      <c r="U1958" s="34"/>
      <c r="V1958" s="34"/>
      <c r="W1958" s="34"/>
      <c r="X1958" s="34"/>
      <c r="Y1958" s="34"/>
      <c r="Z1958" s="34"/>
      <c r="AA1958" s="34"/>
      <c r="AB1958" s="34"/>
      <c r="AC1958" s="34"/>
      <c r="AD1958" s="34"/>
      <c r="AE1958" s="34"/>
      <c r="AT1958" s="17" t="s">
        <v>174</v>
      </c>
      <c r="AU1958" s="17" t="s">
        <v>84</v>
      </c>
    </row>
    <row r="1959" spans="1:65" s="12" customFormat="1" ht="22.9" customHeight="1">
      <c r="B1959" s="175"/>
      <c r="C1959" s="176"/>
      <c r="D1959" s="177" t="s">
        <v>75</v>
      </c>
      <c r="E1959" s="189" t="s">
        <v>2686</v>
      </c>
      <c r="F1959" s="189" t="s">
        <v>2687</v>
      </c>
      <c r="G1959" s="176"/>
      <c r="H1959" s="176"/>
      <c r="I1959" s="179"/>
      <c r="J1959" s="190">
        <f>BK1959</f>
        <v>0</v>
      </c>
      <c r="K1959" s="176"/>
      <c r="L1959" s="181"/>
      <c r="M1959" s="182"/>
      <c r="N1959" s="183"/>
      <c r="O1959" s="183"/>
      <c r="P1959" s="184">
        <f>SUM(P1960:P2099)</f>
        <v>0</v>
      </c>
      <c r="Q1959" s="183"/>
      <c r="R1959" s="184">
        <f>SUM(R1960:R2099)</f>
        <v>1.4908656699999998</v>
      </c>
      <c r="S1959" s="183"/>
      <c r="T1959" s="185">
        <f>SUM(T1960:T2099)</f>
        <v>0</v>
      </c>
      <c r="AR1959" s="186" t="s">
        <v>84</v>
      </c>
      <c r="AT1959" s="187" t="s">
        <v>75</v>
      </c>
      <c r="AU1959" s="187" t="s">
        <v>82</v>
      </c>
      <c r="AY1959" s="186" t="s">
        <v>164</v>
      </c>
      <c r="BK1959" s="188">
        <f>SUM(BK1960:BK2099)</f>
        <v>0</v>
      </c>
    </row>
    <row r="1960" spans="1:65" s="2" customFormat="1" ht="14.45" customHeight="1">
      <c r="A1960" s="34"/>
      <c r="B1960" s="35"/>
      <c r="C1960" s="191" t="s">
        <v>2688</v>
      </c>
      <c r="D1960" s="191" t="s">
        <v>167</v>
      </c>
      <c r="E1960" s="192" t="s">
        <v>2689</v>
      </c>
      <c r="F1960" s="193" t="s">
        <v>2690</v>
      </c>
      <c r="G1960" s="194" t="s">
        <v>258</v>
      </c>
      <c r="H1960" s="195">
        <v>122.5</v>
      </c>
      <c r="I1960" s="196"/>
      <c r="J1960" s="197">
        <f>ROUND(I1960*H1960,2)</f>
        <v>0</v>
      </c>
      <c r="K1960" s="193" t="s">
        <v>171</v>
      </c>
      <c r="L1960" s="39"/>
      <c r="M1960" s="198" t="s">
        <v>1</v>
      </c>
      <c r="N1960" s="199" t="s">
        <v>42</v>
      </c>
      <c r="O1960" s="71"/>
      <c r="P1960" s="200">
        <f>O1960*H1960</f>
        <v>0</v>
      </c>
      <c r="Q1960" s="200">
        <v>0</v>
      </c>
      <c r="R1960" s="200">
        <f>Q1960*H1960</f>
        <v>0</v>
      </c>
      <c r="S1960" s="200">
        <v>0</v>
      </c>
      <c r="T1960" s="201">
        <f>S1960*H1960</f>
        <v>0</v>
      </c>
      <c r="U1960" s="34"/>
      <c r="V1960" s="34"/>
      <c r="W1960" s="34"/>
      <c r="X1960" s="34"/>
      <c r="Y1960" s="34"/>
      <c r="Z1960" s="34"/>
      <c r="AA1960" s="34"/>
      <c r="AB1960" s="34"/>
      <c r="AC1960" s="34"/>
      <c r="AD1960" s="34"/>
      <c r="AE1960" s="34"/>
      <c r="AR1960" s="202" t="s">
        <v>865</v>
      </c>
      <c r="AT1960" s="202" t="s">
        <v>167</v>
      </c>
      <c r="AU1960" s="202" t="s">
        <v>84</v>
      </c>
      <c r="AY1960" s="17" t="s">
        <v>164</v>
      </c>
      <c r="BE1960" s="203">
        <f>IF(N1960="základní",J1960,0)</f>
        <v>0</v>
      </c>
      <c r="BF1960" s="203">
        <f>IF(N1960="snížená",J1960,0)</f>
        <v>0</v>
      </c>
      <c r="BG1960" s="203">
        <f>IF(N1960="zákl. přenesená",J1960,0)</f>
        <v>0</v>
      </c>
      <c r="BH1960" s="203">
        <f>IF(N1960="sníž. přenesená",J1960,0)</f>
        <v>0</v>
      </c>
      <c r="BI1960" s="203">
        <f>IF(N1960="nulová",J1960,0)</f>
        <v>0</v>
      </c>
      <c r="BJ1960" s="17" t="s">
        <v>84</v>
      </c>
      <c r="BK1960" s="203">
        <f>ROUND(I1960*H1960,2)</f>
        <v>0</v>
      </c>
      <c r="BL1960" s="17" t="s">
        <v>865</v>
      </c>
      <c r="BM1960" s="202" t="s">
        <v>2691</v>
      </c>
    </row>
    <row r="1961" spans="1:65" s="2" customFormat="1" ht="11.25">
      <c r="A1961" s="34"/>
      <c r="B1961" s="35"/>
      <c r="C1961" s="36"/>
      <c r="D1961" s="204" t="s">
        <v>174</v>
      </c>
      <c r="E1961" s="36"/>
      <c r="F1961" s="205" t="s">
        <v>2692</v>
      </c>
      <c r="G1961" s="36"/>
      <c r="H1961" s="36"/>
      <c r="I1961" s="206"/>
      <c r="J1961" s="36"/>
      <c r="K1961" s="36"/>
      <c r="L1961" s="39"/>
      <c r="M1961" s="207"/>
      <c r="N1961" s="208"/>
      <c r="O1961" s="71"/>
      <c r="P1961" s="71"/>
      <c r="Q1961" s="71"/>
      <c r="R1961" s="71"/>
      <c r="S1961" s="71"/>
      <c r="T1961" s="72"/>
      <c r="U1961" s="34"/>
      <c r="V1961" s="34"/>
      <c r="W1961" s="34"/>
      <c r="X1961" s="34"/>
      <c r="Y1961" s="34"/>
      <c r="Z1961" s="34"/>
      <c r="AA1961" s="34"/>
      <c r="AB1961" s="34"/>
      <c r="AC1961" s="34"/>
      <c r="AD1961" s="34"/>
      <c r="AE1961" s="34"/>
      <c r="AT1961" s="17" t="s">
        <v>174</v>
      </c>
      <c r="AU1961" s="17" t="s">
        <v>84</v>
      </c>
    </row>
    <row r="1962" spans="1:65" s="13" customFormat="1" ht="11.25">
      <c r="B1962" s="209"/>
      <c r="C1962" s="210"/>
      <c r="D1962" s="204" t="s">
        <v>176</v>
      </c>
      <c r="E1962" s="211" t="s">
        <v>1</v>
      </c>
      <c r="F1962" s="212" t="s">
        <v>2693</v>
      </c>
      <c r="G1962" s="210"/>
      <c r="H1962" s="213">
        <v>16.100000000000001</v>
      </c>
      <c r="I1962" s="214"/>
      <c r="J1962" s="210"/>
      <c r="K1962" s="210"/>
      <c r="L1962" s="215"/>
      <c r="M1962" s="216"/>
      <c r="N1962" s="217"/>
      <c r="O1962" s="217"/>
      <c r="P1962" s="217"/>
      <c r="Q1962" s="217"/>
      <c r="R1962" s="217"/>
      <c r="S1962" s="217"/>
      <c r="T1962" s="218"/>
      <c r="AT1962" s="219" t="s">
        <v>176</v>
      </c>
      <c r="AU1962" s="219" t="s">
        <v>84</v>
      </c>
      <c r="AV1962" s="13" t="s">
        <v>84</v>
      </c>
      <c r="AW1962" s="13" t="s">
        <v>32</v>
      </c>
      <c r="AX1962" s="13" t="s">
        <v>76</v>
      </c>
      <c r="AY1962" s="219" t="s">
        <v>164</v>
      </c>
    </row>
    <row r="1963" spans="1:65" s="13" customFormat="1" ht="11.25">
      <c r="B1963" s="209"/>
      <c r="C1963" s="210"/>
      <c r="D1963" s="204" t="s">
        <v>176</v>
      </c>
      <c r="E1963" s="211" t="s">
        <v>1</v>
      </c>
      <c r="F1963" s="212" t="s">
        <v>2694</v>
      </c>
      <c r="G1963" s="210"/>
      <c r="H1963" s="213">
        <v>21.5</v>
      </c>
      <c r="I1963" s="214"/>
      <c r="J1963" s="210"/>
      <c r="K1963" s="210"/>
      <c r="L1963" s="215"/>
      <c r="M1963" s="216"/>
      <c r="N1963" s="217"/>
      <c r="O1963" s="217"/>
      <c r="P1963" s="217"/>
      <c r="Q1963" s="217"/>
      <c r="R1963" s="217"/>
      <c r="S1963" s="217"/>
      <c r="T1963" s="218"/>
      <c r="AT1963" s="219" t="s">
        <v>176</v>
      </c>
      <c r="AU1963" s="219" t="s">
        <v>84</v>
      </c>
      <c r="AV1963" s="13" t="s">
        <v>84</v>
      </c>
      <c r="AW1963" s="13" t="s">
        <v>32</v>
      </c>
      <c r="AX1963" s="13" t="s">
        <v>76</v>
      </c>
      <c r="AY1963" s="219" t="s">
        <v>164</v>
      </c>
    </row>
    <row r="1964" spans="1:65" s="13" customFormat="1" ht="11.25">
      <c r="B1964" s="209"/>
      <c r="C1964" s="210"/>
      <c r="D1964" s="204" t="s">
        <v>176</v>
      </c>
      <c r="E1964" s="211" t="s">
        <v>1</v>
      </c>
      <c r="F1964" s="212" t="s">
        <v>2695</v>
      </c>
      <c r="G1964" s="210"/>
      <c r="H1964" s="213">
        <v>13.9</v>
      </c>
      <c r="I1964" s="214"/>
      <c r="J1964" s="210"/>
      <c r="K1964" s="210"/>
      <c r="L1964" s="215"/>
      <c r="M1964" s="216"/>
      <c r="N1964" s="217"/>
      <c r="O1964" s="217"/>
      <c r="P1964" s="217"/>
      <c r="Q1964" s="217"/>
      <c r="R1964" s="217"/>
      <c r="S1964" s="217"/>
      <c r="T1964" s="218"/>
      <c r="AT1964" s="219" t="s">
        <v>176</v>
      </c>
      <c r="AU1964" s="219" t="s">
        <v>84</v>
      </c>
      <c r="AV1964" s="13" t="s">
        <v>84</v>
      </c>
      <c r="AW1964" s="13" t="s">
        <v>32</v>
      </c>
      <c r="AX1964" s="13" t="s">
        <v>76</v>
      </c>
      <c r="AY1964" s="219" t="s">
        <v>164</v>
      </c>
    </row>
    <row r="1965" spans="1:65" s="15" customFormat="1" ht="11.25">
      <c r="B1965" s="241"/>
      <c r="C1965" s="242"/>
      <c r="D1965" s="204" t="s">
        <v>176</v>
      </c>
      <c r="E1965" s="243" t="s">
        <v>1</v>
      </c>
      <c r="F1965" s="244" t="s">
        <v>423</v>
      </c>
      <c r="G1965" s="242"/>
      <c r="H1965" s="245">
        <v>51.5</v>
      </c>
      <c r="I1965" s="246"/>
      <c r="J1965" s="242"/>
      <c r="K1965" s="242"/>
      <c r="L1965" s="247"/>
      <c r="M1965" s="248"/>
      <c r="N1965" s="249"/>
      <c r="O1965" s="249"/>
      <c r="P1965" s="249"/>
      <c r="Q1965" s="249"/>
      <c r="R1965" s="249"/>
      <c r="S1965" s="249"/>
      <c r="T1965" s="250"/>
      <c r="AT1965" s="251" t="s">
        <v>176</v>
      </c>
      <c r="AU1965" s="251" t="s">
        <v>84</v>
      </c>
      <c r="AV1965" s="15" t="s">
        <v>303</v>
      </c>
      <c r="AW1965" s="15" t="s">
        <v>32</v>
      </c>
      <c r="AX1965" s="15" t="s">
        <v>76</v>
      </c>
      <c r="AY1965" s="251" t="s">
        <v>164</v>
      </c>
    </row>
    <row r="1966" spans="1:65" s="13" customFormat="1" ht="11.25">
      <c r="B1966" s="209"/>
      <c r="C1966" s="210"/>
      <c r="D1966" s="204" t="s">
        <v>176</v>
      </c>
      <c r="E1966" s="211" t="s">
        <v>1</v>
      </c>
      <c r="F1966" s="212" t="s">
        <v>2696</v>
      </c>
      <c r="G1966" s="210"/>
      <c r="H1966" s="213">
        <v>10.1</v>
      </c>
      <c r="I1966" s="214"/>
      <c r="J1966" s="210"/>
      <c r="K1966" s="210"/>
      <c r="L1966" s="215"/>
      <c r="M1966" s="216"/>
      <c r="N1966" s="217"/>
      <c r="O1966" s="217"/>
      <c r="P1966" s="217"/>
      <c r="Q1966" s="217"/>
      <c r="R1966" s="217"/>
      <c r="S1966" s="217"/>
      <c r="T1966" s="218"/>
      <c r="AT1966" s="219" t="s">
        <v>176</v>
      </c>
      <c r="AU1966" s="219" t="s">
        <v>84</v>
      </c>
      <c r="AV1966" s="13" t="s">
        <v>84</v>
      </c>
      <c r="AW1966" s="13" t="s">
        <v>32</v>
      </c>
      <c r="AX1966" s="13" t="s">
        <v>76</v>
      </c>
      <c r="AY1966" s="219" t="s">
        <v>164</v>
      </c>
    </row>
    <row r="1967" spans="1:65" s="13" customFormat="1" ht="11.25">
      <c r="B1967" s="209"/>
      <c r="C1967" s="210"/>
      <c r="D1967" s="204" t="s">
        <v>176</v>
      </c>
      <c r="E1967" s="211" t="s">
        <v>1</v>
      </c>
      <c r="F1967" s="212" t="s">
        <v>2697</v>
      </c>
      <c r="G1967" s="210"/>
      <c r="H1967" s="213">
        <v>21.6</v>
      </c>
      <c r="I1967" s="214"/>
      <c r="J1967" s="210"/>
      <c r="K1967" s="210"/>
      <c r="L1967" s="215"/>
      <c r="M1967" s="216"/>
      <c r="N1967" s="217"/>
      <c r="O1967" s="217"/>
      <c r="P1967" s="217"/>
      <c r="Q1967" s="217"/>
      <c r="R1967" s="217"/>
      <c r="S1967" s="217"/>
      <c r="T1967" s="218"/>
      <c r="AT1967" s="219" t="s">
        <v>176</v>
      </c>
      <c r="AU1967" s="219" t="s">
        <v>84</v>
      </c>
      <c r="AV1967" s="13" t="s">
        <v>84</v>
      </c>
      <c r="AW1967" s="13" t="s">
        <v>32</v>
      </c>
      <c r="AX1967" s="13" t="s">
        <v>76</v>
      </c>
      <c r="AY1967" s="219" t="s">
        <v>164</v>
      </c>
    </row>
    <row r="1968" spans="1:65" s="13" customFormat="1" ht="11.25">
      <c r="B1968" s="209"/>
      <c r="C1968" s="210"/>
      <c r="D1968" s="204" t="s">
        <v>176</v>
      </c>
      <c r="E1968" s="211" t="s">
        <v>1</v>
      </c>
      <c r="F1968" s="212" t="s">
        <v>2698</v>
      </c>
      <c r="G1968" s="210"/>
      <c r="H1968" s="213">
        <v>2.4</v>
      </c>
      <c r="I1968" s="214"/>
      <c r="J1968" s="210"/>
      <c r="K1968" s="210"/>
      <c r="L1968" s="215"/>
      <c r="M1968" s="216"/>
      <c r="N1968" s="217"/>
      <c r="O1968" s="217"/>
      <c r="P1968" s="217"/>
      <c r="Q1968" s="217"/>
      <c r="R1968" s="217"/>
      <c r="S1968" s="217"/>
      <c r="T1968" s="218"/>
      <c r="AT1968" s="219" t="s">
        <v>176</v>
      </c>
      <c r="AU1968" s="219" t="s">
        <v>84</v>
      </c>
      <c r="AV1968" s="13" t="s">
        <v>84</v>
      </c>
      <c r="AW1968" s="13" t="s">
        <v>32</v>
      </c>
      <c r="AX1968" s="13" t="s">
        <v>76</v>
      </c>
      <c r="AY1968" s="219" t="s">
        <v>164</v>
      </c>
    </row>
    <row r="1969" spans="1:65" s="13" customFormat="1" ht="11.25">
      <c r="B1969" s="209"/>
      <c r="C1969" s="210"/>
      <c r="D1969" s="204" t="s">
        <v>176</v>
      </c>
      <c r="E1969" s="211" t="s">
        <v>1</v>
      </c>
      <c r="F1969" s="212" t="s">
        <v>2699</v>
      </c>
      <c r="G1969" s="210"/>
      <c r="H1969" s="213">
        <v>12.4</v>
      </c>
      <c r="I1969" s="214"/>
      <c r="J1969" s="210"/>
      <c r="K1969" s="210"/>
      <c r="L1969" s="215"/>
      <c r="M1969" s="216"/>
      <c r="N1969" s="217"/>
      <c r="O1969" s="217"/>
      <c r="P1969" s="217"/>
      <c r="Q1969" s="217"/>
      <c r="R1969" s="217"/>
      <c r="S1969" s="217"/>
      <c r="T1969" s="218"/>
      <c r="AT1969" s="219" t="s">
        <v>176</v>
      </c>
      <c r="AU1969" s="219" t="s">
        <v>84</v>
      </c>
      <c r="AV1969" s="13" t="s">
        <v>84</v>
      </c>
      <c r="AW1969" s="13" t="s">
        <v>32</v>
      </c>
      <c r="AX1969" s="13" t="s">
        <v>76</v>
      </c>
      <c r="AY1969" s="219" t="s">
        <v>164</v>
      </c>
    </row>
    <row r="1970" spans="1:65" s="13" customFormat="1" ht="11.25">
      <c r="B1970" s="209"/>
      <c r="C1970" s="210"/>
      <c r="D1970" s="204" t="s">
        <v>176</v>
      </c>
      <c r="E1970" s="211" t="s">
        <v>1</v>
      </c>
      <c r="F1970" s="212" t="s">
        <v>2700</v>
      </c>
      <c r="G1970" s="210"/>
      <c r="H1970" s="213">
        <v>24.5</v>
      </c>
      <c r="I1970" s="214"/>
      <c r="J1970" s="210"/>
      <c r="K1970" s="210"/>
      <c r="L1970" s="215"/>
      <c r="M1970" s="216"/>
      <c r="N1970" s="217"/>
      <c r="O1970" s="217"/>
      <c r="P1970" s="217"/>
      <c r="Q1970" s="217"/>
      <c r="R1970" s="217"/>
      <c r="S1970" s="217"/>
      <c r="T1970" s="218"/>
      <c r="AT1970" s="219" t="s">
        <v>176</v>
      </c>
      <c r="AU1970" s="219" t="s">
        <v>84</v>
      </c>
      <c r="AV1970" s="13" t="s">
        <v>84</v>
      </c>
      <c r="AW1970" s="13" t="s">
        <v>32</v>
      </c>
      <c r="AX1970" s="13" t="s">
        <v>76</v>
      </c>
      <c r="AY1970" s="219" t="s">
        <v>164</v>
      </c>
    </row>
    <row r="1971" spans="1:65" s="15" customFormat="1" ht="11.25">
      <c r="B1971" s="241"/>
      <c r="C1971" s="242"/>
      <c r="D1971" s="204" t="s">
        <v>176</v>
      </c>
      <c r="E1971" s="243" t="s">
        <v>1</v>
      </c>
      <c r="F1971" s="244" t="s">
        <v>423</v>
      </c>
      <c r="G1971" s="242"/>
      <c r="H1971" s="245">
        <v>71</v>
      </c>
      <c r="I1971" s="246"/>
      <c r="J1971" s="242"/>
      <c r="K1971" s="242"/>
      <c r="L1971" s="247"/>
      <c r="M1971" s="248"/>
      <c r="N1971" s="249"/>
      <c r="O1971" s="249"/>
      <c r="P1971" s="249"/>
      <c r="Q1971" s="249"/>
      <c r="R1971" s="249"/>
      <c r="S1971" s="249"/>
      <c r="T1971" s="250"/>
      <c r="AT1971" s="251" t="s">
        <v>176</v>
      </c>
      <c r="AU1971" s="251" t="s">
        <v>84</v>
      </c>
      <c r="AV1971" s="15" t="s">
        <v>303</v>
      </c>
      <c r="AW1971" s="15" t="s">
        <v>32</v>
      </c>
      <c r="AX1971" s="15" t="s">
        <v>76</v>
      </c>
      <c r="AY1971" s="251" t="s">
        <v>164</v>
      </c>
    </row>
    <row r="1972" spans="1:65" s="14" customFormat="1" ht="11.25">
      <c r="B1972" s="220"/>
      <c r="C1972" s="221"/>
      <c r="D1972" s="204" t="s">
        <v>176</v>
      </c>
      <c r="E1972" s="222" t="s">
        <v>1</v>
      </c>
      <c r="F1972" s="223" t="s">
        <v>185</v>
      </c>
      <c r="G1972" s="221"/>
      <c r="H1972" s="224">
        <v>122.5</v>
      </c>
      <c r="I1972" s="225"/>
      <c r="J1972" s="221"/>
      <c r="K1972" s="221"/>
      <c r="L1972" s="226"/>
      <c r="M1972" s="227"/>
      <c r="N1972" s="228"/>
      <c r="O1972" s="228"/>
      <c r="P1972" s="228"/>
      <c r="Q1972" s="228"/>
      <c r="R1972" s="228"/>
      <c r="S1972" s="228"/>
      <c r="T1972" s="229"/>
      <c r="AT1972" s="230" t="s">
        <v>176</v>
      </c>
      <c r="AU1972" s="230" t="s">
        <v>84</v>
      </c>
      <c r="AV1972" s="14" t="s">
        <v>172</v>
      </c>
      <c r="AW1972" s="14" t="s">
        <v>32</v>
      </c>
      <c r="AX1972" s="14" t="s">
        <v>82</v>
      </c>
      <c r="AY1972" s="230" t="s">
        <v>164</v>
      </c>
    </row>
    <row r="1973" spans="1:65" s="2" customFormat="1" ht="14.45" customHeight="1">
      <c r="A1973" s="34"/>
      <c r="B1973" s="35"/>
      <c r="C1973" s="191" t="s">
        <v>2701</v>
      </c>
      <c r="D1973" s="191" t="s">
        <v>167</v>
      </c>
      <c r="E1973" s="192" t="s">
        <v>2702</v>
      </c>
      <c r="F1973" s="193" t="s">
        <v>2703</v>
      </c>
      <c r="G1973" s="194" t="s">
        <v>258</v>
      </c>
      <c r="H1973" s="195">
        <v>122.5</v>
      </c>
      <c r="I1973" s="196"/>
      <c r="J1973" s="197">
        <f>ROUND(I1973*H1973,2)</f>
        <v>0</v>
      </c>
      <c r="K1973" s="193" t="s">
        <v>171</v>
      </c>
      <c r="L1973" s="39"/>
      <c r="M1973" s="198" t="s">
        <v>1</v>
      </c>
      <c r="N1973" s="199" t="s">
        <v>42</v>
      </c>
      <c r="O1973" s="71"/>
      <c r="P1973" s="200">
        <f>O1973*H1973</f>
        <v>0</v>
      </c>
      <c r="Q1973" s="200">
        <v>0</v>
      </c>
      <c r="R1973" s="200">
        <f>Q1973*H1973</f>
        <v>0</v>
      </c>
      <c r="S1973" s="200">
        <v>0</v>
      </c>
      <c r="T1973" s="201">
        <f>S1973*H1973</f>
        <v>0</v>
      </c>
      <c r="U1973" s="34"/>
      <c r="V1973" s="34"/>
      <c r="W1973" s="34"/>
      <c r="X1973" s="34"/>
      <c r="Y1973" s="34"/>
      <c r="Z1973" s="34"/>
      <c r="AA1973" s="34"/>
      <c r="AB1973" s="34"/>
      <c r="AC1973" s="34"/>
      <c r="AD1973" s="34"/>
      <c r="AE1973" s="34"/>
      <c r="AR1973" s="202" t="s">
        <v>865</v>
      </c>
      <c r="AT1973" s="202" t="s">
        <v>167</v>
      </c>
      <c r="AU1973" s="202" t="s">
        <v>84</v>
      </c>
      <c r="AY1973" s="17" t="s">
        <v>164</v>
      </c>
      <c r="BE1973" s="203">
        <f>IF(N1973="základní",J1973,0)</f>
        <v>0</v>
      </c>
      <c r="BF1973" s="203">
        <f>IF(N1973="snížená",J1973,0)</f>
        <v>0</v>
      </c>
      <c r="BG1973" s="203">
        <f>IF(N1973="zákl. přenesená",J1973,0)</f>
        <v>0</v>
      </c>
      <c r="BH1973" s="203">
        <f>IF(N1973="sníž. přenesená",J1973,0)</f>
        <v>0</v>
      </c>
      <c r="BI1973" s="203">
        <f>IF(N1973="nulová",J1973,0)</f>
        <v>0</v>
      </c>
      <c r="BJ1973" s="17" t="s">
        <v>84</v>
      </c>
      <c r="BK1973" s="203">
        <f>ROUND(I1973*H1973,2)</f>
        <v>0</v>
      </c>
      <c r="BL1973" s="17" t="s">
        <v>865</v>
      </c>
      <c r="BM1973" s="202" t="s">
        <v>2704</v>
      </c>
    </row>
    <row r="1974" spans="1:65" s="2" customFormat="1" ht="11.25">
      <c r="A1974" s="34"/>
      <c r="B1974" s="35"/>
      <c r="C1974" s="36"/>
      <c r="D1974" s="204" t="s">
        <v>174</v>
      </c>
      <c r="E1974" s="36"/>
      <c r="F1974" s="205" t="s">
        <v>2705</v>
      </c>
      <c r="G1974" s="36"/>
      <c r="H1974" s="36"/>
      <c r="I1974" s="206"/>
      <c r="J1974" s="36"/>
      <c r="K1974" s="36"/>
      <c r="L1974" s="39"/>
      <c r="M1974" s="207"/>
      <c r="N1974" s="208"/>
      <c r="O1974" s="71"/>
      <c r="P1974" s="71"/>
      <c r="Q1974" s="71"/>
      <c r="R1974" s="71"/>
      <c r="S1974" s="71"/>
      <c r="T1974" s="72"/>
      <c r="U1974" s="34"/>
      <c r="V1974" s="34"/>
      <c r="W1974" s="34"/>
      <c r="X1974" s="34"/>
      <c r="Y1974" s="34"/>
      <c r="Z1974" s="34"/>
      <c r="AA1974" s="34"/>
      <c r="AB1974" s="34"/>
      <c r="AC1974" s="34"/>
      <c r="AD1974" s="34"/>
      <c r="AE1974" s="34"/>
      <c r="AT1974" s="17" t="s">
        <v>174</v>
      </c>
      <c r="AU1974" s="17" t="s">
        <v>84</v>
      </c>
    </row>
    <row r="1975" spans="1:65" s="13" customFormat="1" ht="11.25">
      <c r="B1975" s="209"/>
      <c r="C1975" s="210"/>
      <c r="D1975" s="204" t="s">
        <v>176</v>
      </c>
      <c r="E1975" s="211" t="s">
        <v>1</v>
      </c>
      <c r="F1975" s="212" t="s">
        <v>2693</v>
      </c>
      <c r="G1975" s="210"/>
      <c r="H1975" s="213">
        <v>16.100000000000001</v>
      </c>
      <c r="I1975" s="214"/>
      <c r="J1975" s="210"/>
      <c r="K1975" s="210"/>
      <c r="L1975" s="215"/>
      <c r="M1975" s="216"/>
      <c r="N1975" s="217"/>
      <c r="O1975" s="217"/>
      <c r="P1975" s="217"/>
      <c r="Q1975" s="217"/>
      <c r="R1975" s="217"/>
      <c r="S1975" s="217"/>
      <c r="T1975" s="218"/>
      <c r="AT1975" s="219" t="s">
        <v>176</v>
      </c>
      <c r="AU1975" s="219" t="s">
        <v>84</v>
      </c>
      <c r="AV1975" s="13" t="s">
        <v>84</v>
      </c>
      <c r="AW1975" s="13" t="s">
        <v>32</v>
      </c>
      <c r="AX1975" s="13" t="s">
        <v>76</v>
      </c>
      <c r="AY1975" s="219" t="s">
        <v>164</v>
      </c>
    </row>
    <row r="1976" spans="1:65" s="13" customFormat="1" ht="11.25">
      <c r="B1976" s="209"/>
      <c r="C1976" s="210"/>
      <c r="D1976" s="204" t="s">
        <v>176</v>
      </c>
      <c r="E1976" s="211" t="s">
        <v>1</v>
      </c>
      <c r="F1976" s="212" t="s">
        <v>2694</v>
      </c>
      <c r="G1976" s="210"/>
      <c r="H1976" s="213">
        <v>21.5</v>
      </c>
      <c r="I1976" s="214"/>
      <c r="J1976" s="210"/>
      <c r="K1976" s="210"/>
      <c r="L1976" s="215"/>
      <c r="M1976" s="216"/>
      <c r="N1976" s="217"/>
      <c r="O1976" s="217"/>
      <c r="P1976" s="217"/>
      <c r="Q1976" s="217"/>
      <c r="R1976" s="217"/>
      <c r="S1976" s="217"/>
      <c r="T1976" s="218"/>
      <c r="AT1976" s="219" t="s">
        <v>176</v>
      </c>
      <c r="AU1976" s="219" t="s">
        <v>84</v>
      </c>
      <c r="AV1976" s="13" t="s">
        <v>84</v>
      </c>
      <c r="AW1976" s="13" t="s">
        <v>32</v>
      </c>
      <c r="AX1976" s="13" t="s">
        <v>76</v>
      </c>
      <c r="AY1976" s="219" t="s">
        <v>164</v>
      </c>
    </row>
    <row r="1977" spans="1:65" s="13" customFormat="1" ht="11.25">
      <c r="B1977" s="209"/>
      <c r="C1977" s="210"/>
      <c r="D1977" s="204" t="s">
        <v>176</v>
      </c>
      <c r="E1977" s="211" t="s">
        <v>1</v>
      </c>
      <c r="F1977" s="212" t="s">
        <v>2695</v>
      </c>
      <c r="G1977" s="210"/>
      <c r="H1977" s="213">
        <v>13.9</v>
      </c>
      <c r="I1977" s="214"/>
      <c r="J1977" s="210"/>
      <c r="K1977" s="210"/>
      <c r="L1977" s="215"/>
      <c r="M1977" s="216"/>
      <c r="N1977" s="217"/>
      <c r="O1977" s="217"/>
      <c r="P1977" s="217"/>
      <c r="Q1977" s="217"/>
      <c r="R1977" s="217"/>
      <c r="S1977" s="217"/>
      <c r="T1977" s="218"/>
      <c r="AT1977" s="219" t="s">
        <v>176</v>
      </c>
      <c r="AU1977" s="219" t="s">
        <v>84</v>
      </c>
      <c r="AV1977" s="13" t="s">
        <v>84</v>
      </c>
      <c r="AW1977" s="13" t="s">
        <v>32</v>
      </c>
      <c r="AX1977" s="13" t="s">
        <v>76</v>
      </c>
      <c r="AY1977" s="219" t="s">
        <v>164</v>
      </c>
    </row>
    <row r="1978" spans="1:65" s="15" customFormat="1" ht="11.25">
      <c r="B1978" s="241"/>
      <c r="C1978" s="242"/>
      <c r="D1978" s="204" t="s">
        <v>176</v>
      </c>
      <c r="E1978" s="243" t="s">
        <v>1</v>
      </c>
      <c r="F1978" s="244" t="s">
        <v>423</v>
      </c>
      <c r="G1978" s="242"/>
      <c r="H1978" s="245">
        <v>51.5</v>
      </c>
      <c r="I1978" s="246"/>
      <c r="J1978" s="242"/>
      <c r="K1978" s="242"/>
      <c r="L1978" s="247"/>
      <c r="M1978" s="248"/>
      <c r="N1978" s="249"/>
      <c r="O1978" s="249"/>
      <c r="P1978" s="249"/>
      <c r="Q1978" s="249"/>
      <c r="R1978" s="249"/>
      <c r="S1978" s="249"/>
      <c r="T1978" s="250"/>
      <c r="AT1978" s="251" t="s">
        <v>176</v>
      </c>
      <c r="AU1978" s="251" t="s">
        <v>84</v>
      </c>
      <c r="AV1978" s="15" t="s">
        <v>303</v>
      </c>
      <c r="AW1978" s="15" t="s">
        <v>32</v>
      </c>
      <c r="AX1978" s="15" t="s">
        <v>76</v>
      </c>
      <c r="AY1978" s="251" t="s">
        <v>164</v>
      </c>
    </row>
    <row r="1979" spans="1:65" s="13" customFormat="1" ht="11.25">
      <c r="B1979" s="209"/>
      <c r="C1979" s="210"/>
      <c r="D1979" s="204" t="s">
        <v>176</v>
      </c>
      <c r="E1979" s="211" t="s">
        <v>1</v>
      </c>
      <c r="F1979" s="212" t="s">
        <v>2696</v>
      </c>
      <c r="G1979" s="210"/>
      <c r="H1979" s="213">
        <v>10.1</v>
      </c>
      <c r="I1979" s="214"/>
      <c r="J1979" s="210"/>
      <c r="K1979" s="210"/>
      <c r="L1979" s="215"/>
      <c r="M1979" s="216"/>
      <c r="N1979" s="217"/>
      <c r="O1979" s="217"/>
      <c r="P1979" s="217"/>
      <c r="Q1979" s="217"/>
      <c r="R1979" s="217"/>
      <c r="S1979" s="217"/>
      <c r="T1979" s="218"/>
      <c r="AT1979" s="219" t="s">
        <v>176</v>
      </c>
      <c r="AU1979" s="219" t="s">
        <v>84</v>
      </c>
      <c r="AV1979" s="13" t="s">
        <v>84</v>
      </c>
      <c r="AW1979" s="13" t="s">
        <v>32</v>
      </c>
      <c r="AX1979" s="13" t="s">
        <v>76</v>
      </c>
      <c r="AY1979" s="219" t="s">
        <v>164</v>
      </c>
    </row>
    <row r="1980" spans="1:65" s="13" customFormat="1" ht="11.25">
      <c r="B1980" s="209"/>
      <c r="C1980" s="210"/>
      <c r="D1980" s="204" t="s">
        <v>176</v>
      </c>
      <c r="E1980" s="211" t="s">
        <v>1</v>
      </c>
      <c r="F1980" s="212" t="s">
        <v>2697</v>
      </c>
      <c r="G1980" s="210"/>
      <c r="H1980" s="213">
        <v>21.6</v>
      </c>
      <c r="I1980" s="214"/>
      <c r="J1980" s="210"/>
      <c r="K1980" s="210"/>
      <c r="L1980" s="215"/>
      <c r="M1980" s="216"/>
      <c r="N1980" s="217"/>
      <c r="O1980" s="217"/>
      <c r="P1980" s="217"/>
      <c r="Q1980" s="217"/>
      <c r="R1980" s="217"/>
      <c r="S1980" s="217"/>
      <c r="T1980" s="218"/>
      <c r="AT1980" s="219" t="s">
        <v>176</v>
      </c>
      <c r="AU1980" s="219" t="s">
        <v>84</v>
      </c>
      <c r="AV1980" s="13" t="s">
        <v>84</v>
      </c>
      <c r="AW1980" s="13" t="s">
        <v>32</v>
      </c>
      <c r="AX1980" s="13" t="s">
        <v>76</v>
      </c>
      <c r="AY1980" s="219" t="s">
        <v>164</v>
      </c>
    </row>
    <row r="1981" spans="1:65" s="13" customFormat="1" ht="11.25">
      <c r="B1981" s="209"/>
      <c r="C1981" s="210"/>
      <c r="D1981" s="204" t="s">
        <v>176</v>
      </c>
      <c r="E1981" s="211" t="s">
        <v>1</v>
      </c>
      <c r="F1981" s="212" t="s">
        <v>2698</v>
      </c>
      <c r="G1981" s="210"/>
      <c r="H1981" s="213">
        <v>2.4</v>
      </c>
      <c r="I1981" s="214"/>
      <c r="J1981" s="210"/>
      <c r="K1981" s="210"/>
      <c r="L1981" s="215"/>
      <c r="M1981" s="216"/>
      <c r="N1981" s="217"/>
      <c r="O1981" s="217"/>
      <c r="P1981" s="217"/>
      <c r="Q1981" s="217"/>
      <c r="R1981" s="217"/>
      <c r="S1981" s="217"/>
      <c r="T1981" s="218"/>
      <c r="AT1981" s="219" t="s">
        <v>176</v>
      </c>
      <c r="AU1981" s="219" t="s">
        <v>84</v>
      </c>
      <c r="AV1981" s="13" t="s">
        <v>84</v>
      </c>
      <c r="AW1981" s="13" t="s">
        <v>32</v>
      </c>
      <c r="AX1981" s="13" t="s">
        <v>76</v>
      </c>
      <c r="AY1981" s="219" t="s">
        <v>164</v>
      </c>
    </row>
    <row r="1982" spans="1:65" s="13" customFormat="1" ht="11.25">
      <c r="B1982" s="209"/>
      <c r="C1982" s="210"/>
      <c r="D1982" s="204" t="s">
        <v>176</v>
      </c>
      <c r="E1982" s="211" t="s">
        <v>1</v>
      </c>
      <c r="F1982" s="212" t="s">
        <v>2699</v>
      </c>
      <c r="G1982" s="210"/>
      <c r="H1982" s="213">
        <v>12.4</v>
      </c>
      <c r="I1982" s="214"/>
      <c r="J1982" s="210"/>
      <c r="K1982" s="210"/>
      <c r="L1982" s="215"/>
      <c r="M1982" s="216"/>
      <c r="N1982" s="217"/>
      <c r="O1982" s="217"/>
      <c r="P1982" s="217"/>
      <c r="Q1982" s="217"/>
      <c r="R1982" s="217"/>
      <c r="S1982" s="217"/>
      <c r="T1982" s="218"/>
      <c r="AT1982" s="219" t="s">
        <v>176</v>
      </c>
      <c r="AU1982" s="219" t="s">
        <v>84</v>
      </c>
      <c r="AV1982" s="13" t="s">
        <v>84</v>
      </c>
      <c r="AW1982" s="13" t="s">
        <v>32</v>
      </c>
      <c r="AX1982" s="13" t="s">
        <v>76</v>
      </c>
      <c r="AY1982" s="219" t="s">
        <v>164</v>
      </c>
    </row>
    <row r="1983" spans="1:65" s="13" customFormat="1" ht="11.25">
      <c r="B1983" s="209"/>
      <c r="C1983" s="210"/>
      <c r="D1983" s="204" t="s">
        <v>176</v>
      </c>
      <c r="E1983" s="211" t="s">
        <v>1</v>
      </c>
      <c r="F1983" s="212" t="s">
        <v>2700</v>
      </c>
      <c r="G1983" s="210"/>
      <c r="H1983" s="213">
        <v>24.5</v>
      </c>
      <c r="I1983" s="214"/>
      <c r="J1983" s="210"/>
      <c r="K1983" s="210"/>
      <c r="L1983" s="215"/>
      <c r="M1983" s="216"/>
      <c r="N1983" s="217"/>
      <c r="O1983" s="217"/>
      <c r="P1983" s="217"/>
      <c r="Q1983" s="217"/>
      <c r="R1983" s="217"/>
      <c r="S1983" s="217"/>
      <c r="T1983" s="218"/>
      <c r="AT1983" s="219" t="s">
        <v>176</v>
      </c>
      <c r="AU1983" s="219" t="s">
        <v>84</v>
      </c>
      <c r="AV1983" s="13" t="s">
        <v>84</v>
      </c>
      <c r="AW1983" s="13" t="s">
        <v>32</v>
      </c>
      <c r="AX1983" s="13" t="s">
        <v>76</v>
      </c>
      <c r="AY1983" s="219" t="s">
        <v>164</v>
      </c>
    </row>
    <row r="1984" spans="1:65" s="15" customFormat="1" ht="11.25">
      <c r="B1984" s="241"/>
      <c r="C1984" s="242"/>
      <c r="D1984" s="204" t="s">
        <v>176</v>
      </c>
      <c r="E1984" s="243" t="s">
        <v>1</v>
      </c>
      <c r="F1984" s="244" t="s">
        <v>423</v>
      </c>
      <c r="G1984" s="242"/>
      <c r="H1984" s="245">
        <v>71</v>
      </c>
      <c r="I1984" s="246"/>
      <c r="J1984" s="242"/>
      <c r="K1984" s="242"/>
      <c r="L1984" s="247"/>
      <c r="M1984" s="248"/>
      <c r="N1984" s="249"/>
      <c r="O1984" s="249"/>
      <c r="P1984" s="249"/>
      <c r="Q1984" s="249"/>
      <c r="R1984" s="249"/>
      <c r="S1984" s="249"/>
      <c r="T1984" s="250"/>
      <c r="AT1984" s="251" t="s">
        <v>176</v>
      </c>
      <c r="AU1984" s="251" t="s">
        <v>84</v>
      </c>
      <c r="AV1984" s="15" t="s">
        <v>303</v>
      </c>
      <c r="AW1984" s="15" t="s">
        <v>32</v>
      </c>
      <c r="AX1984" s="15" t="s">
        <v>76</v>
      </c>
      <c r="AY1984" s="251" t="s">
        <v>164</v>
      </c>
    </row>
    <row r="1985" spans="1:65" s="14" customFormat="1" ht="11.25">
      <c r="B1985" s="220"/>
      <c r="C1985" s="221"/>
      <c r="D1985" s="204" t="s">
        <v>176</v>
      </c>
      <c r="E1985" s="222" t="s">
        <v>1</v>
      </c>
      <c r="F1985" s="223" t="s">
        <v>185</v>
      </c>
      <c r="G1985" s="221"/>
      <c r="H1985" s="224">
        <v>122.5</v>
      </c>
      <c r="I1985" s="225"/>
      <c r="J1985" s="221"/>
      <c r="K1985" s="221"/>
      <c r="L1985" s="226"/>
      <c r="M1985" s="227"/>
      <c r="N1985" s="228"/>
      <c r="O1985" s="228"/>
      <c r="P1985" s="228"/>
      <c r="Q1985" s="228"/>
      <c r="R1985" s="228"/>
      <c r="S1985" s="228"/>
      <c r="T1985" s="229"/>
      <c r="AT1985" s="230" t="s">
        <v>176</v>
      </c>
      <c r="AU1985" s="230" t="s">
        <v>84</v>
      </c>
      <c r="AV1985" s="14" t="s">
        <v>172</v>
      </c>
      <c r="AW1985" s="14" t="s">
        <v>32</v>
      </c>
      <c r="AX1985" s="14" t="s">
        <v>82</v>
      </c>
      <c r="AY1985" s="230" t="s">
        <v>164</v>
      </c>
    </row>
    <row r="1986" spans="1:65" s="2" customFormat="1" ht="24.2" customHeight="1">
      <c r="A1986" s="34"/>
      <c r="B1986" s="35"/>
      <c r="C1986" s="191" t="s">
        <v>2706</v>
      </c>
      <c r="D1986" s="191" t="s">
        <v>167</v>
      </c>
      <c r="E1986" s="192" t="s">
        <v>2707</v>
      </c>
      <c r="F1986" s="193" t="s">
        <v>2708</v>
      </c>
      <c r="G1986" s="194" t="s">
        <v>258</v>
      </c>
      <c r="H1986" s="195">
        <v>122.5</v>
      </c>
      <c r="I1986" s="196"/>
      <c r="J1986" s="197">
        <f>ROUND(I1986*H1986,2)</f>
        <v>0</v>
      </c>
      <c r="K1986" s="193" t="s">
        <v>171</v>
      </c>
      <c r="L1986" s="39"/>
      <c r="M1986" s="198" t="s">
        <v>1</v>
      </c>
      <c r="N1986" s="199" t="s">
        <v>42</v>
      </c>
      <c r="O1986" s="71"/>
      <c r="P1986" s="200">
        <f>O1986*H1986</f>
        <v>0</v>
      </c>
      <c r="Q1986" s="200">
        <v>3.0000000000000001E-5</v>
      </c>
      <c r="R1986" s="200">
        <f>Q1986*H1986</f>
        <v>3.6749999999999999E-3</v>
      </c>
      <c r="S1986" s="200">
        <v>0</v>
      </c>
      <c r="T1986" s="201">
        <f>S1986*H1986</f>
        <v>0</v>
      </c>
      <c r="U1986" s="34"/>
      <c r="V1986" s="34"/>
      <c r="W1986" s="34"/>
      <c r="X1986" s="34"/>
      <c r="Y1986" s="34"/>
      <c r="Z1986" s="34"/>
      <c r="AA1986" s="34"/>
      <c r="AB1986" s="34"/>
      <c r="AC1986" s="34"/>
      <c r="AD1986" s="34"/>
      <c r="AE1986" s="34"/>
      <c r="AR1986" s="202" t="s">
        <v>865</v>
      </c>
      <c r="AT1986" s="202" t="s">
        <v>167</v>
      </c>
      <c r="AU1986" s="202" t="s">
        <v>84</v>
      </c>
      <c r="AY1986" s="17" t="s">
        <v>164</v>
      </c>
      <c r="BE1986" s="203">
        <f>IF(N1986="základní",J1986,0)</f>
        <v>0</v>
      </c>
      <c r="BF1986" s="203">
        <f>IF(N1986="snížená",J1986,0)</f>
        <v>0</v>
      </c>
      <c r="BG1986" s="203">
        <f>IF(N1986="zákl. přenesená",J1986,0)</f>
        <v>0</v>
      </c>
      <c r="BH1986" s="203">
        <f>IF(N1986="sníž. přenesená",J1986,0)</f>
        <v>0</v>
      </c>
      <c r="BI1986" s="203">
        <f>IF(N1986="nulová",J1986,0)</f>
        <v>0</v>
      </c>
      <c r="BJ1986" s="17" t="s">
        <v>84</v>
      </c>
      <c r="BK1986" s="203">
        <f>ROUND(I1986*H1986,2)</f>
        <v>0</v>
      </c>
      <c r="BL1986" s="17" t="s">
        <v>865</v>
      </c>
      <c r="BM1986" s="202" t="s">
        <v>2709</v>
      </c>
    </row>
    <row r="1987" spans="1:65" s="2" customFormat="1" ht="19.5">
      <c r="A1987" s="34"/>
      <c r="B1987" s="35"/>
      <c r="C1987" s="36"/>
      <c r="D1987" s="204" t="s">
        <v>174</v>
      </c>
      <c r="E1987" s="36"/>
      <c r="F1987" s="205" t="s">
        <v>2710</v>
      </c>
      <c r="G1987" s="36"/>
      <c r="H1987" s="36"/>
      <c r="I1987" s="206"/>
      <c r="J1987" s="36"/>
      <c r="K1987" s="36"/>
      <c r="L1987" s="39"/>
      <c r="M1987" s="207"/>
      <c r="N1987" s="208"/>
      <c r="O1987" s="71"/>
      <c r="P1987" s="71"/>
      <c r="Q1987" s="71"/>
      <c r="R1987" s="71"/>
      <c r="S1987" s="71"/>
      <c r="T1987" s="72"/>
      <c r="U1987" s="34"/>
      <c r="V1987" s="34"/>
      <c r="W1987" s="34"/>
      <c r="X1987" s="34"/>
      <c r="Y1987" s="34"/>
      <c r="Z1987" s="34"/>
      <c r="AA1987" s="34"/>
      <c r="AB1987" s="34"/>
      <c r="AC1987" s="34"/>
      <c r="AD1987" s="34"/>
      <c r="AE1987" s="34"/>
      <c r="AT1987" s="17" t="s">
        <v>174</v>
      </c>
      <c r="AU1987" s="17" t="s">
        <v>84</v>
      </c>
    </row>
    <row r="1988" spans="1:65" s="13" customFormat="1" ht="11.25">
      <c r="B1988" s="209"/>
      <c r="C1988" s="210"/>
      <c r="D1988" s="204" t="s">
        <v>176</v>
      </c>
      <c r="E1988" s="211" t="s">
        <v>1</v>
      </c>
      <c r="F1988" s="212" t="s">
        <v>2693</v>
      </c>
      <c r="G1988" s="210"/>
      <c r="H1988" s="213">
        <v>16.100000000000001</v>
      </c>
      <c r="I1988" s="214"/>
      <c r="J1988" s="210"/>
      <c r="K1988" s="210"/>
      <c r="L1988" s="215"/>
      <c r="M1988" s="216"/>
      <c r="N1988" s="217"/>
      <c r="O1988" s="217"/>
      <c r="P1988" s="217"/>
      <c r="Q1988" s="217"/>
      <c r="R1988" s="217"/>
      <c r="S1988" s="217"/>
      <c r="T1988" s="218"/>
      <c r="AT1988" s="219" t="s">
        <v>176</v>
      </c>
      <c r="AU1988" s="219" t="s">
        <v>84</v>
      </c>
      <c r="AV1988" s="13" t="s">
        <v>84</v>
      </c>
      <c r="AW1988" s="13" t="s">
        <v>32</v>
      </c>
      <c r="AX1988" s="13" t="s">
        <v>76</v>
      </c>
      <c r="AY1988" s="219" t="s">
        <v>164</v>
      </c>
    </row>
    <row r="1989" spans="1:65" s="13" customFormat="1" ht="11.25">
      <c r="B1989" s="209"/>
      <c r="C1989" s="210"/>
      <c r="D1989" s="204" t="s">
        <v>176</v>
      </c>
      <c r="E1989" s="211" t="s">
        <v>1</v>
      </c>
      <c r="F1989" s="212" t="s">
        <v>2694</v>
      </c>
      <c r="G1989" s="210"/>
      <c r="H1989" s="213">
        <v>21.5</v>
      </c>
      <c r="I1989" s="214"/>
      <c r="J1989" s="210"/>
      <c r="K1989" s="210"/>
      <c r="L1989" s="215"/>
      <c r="M1989" s="216"/>
      <c r="N1989" s="217"/>
      <c r="O1989" s="217"/>
      <c r="P1989" s="217"/>
      <c r="Q1989" s="217"/>
      <c r="R1989" s="217"/>
      <c r="S1989" s="217"/>
      <c r="T1989" s="218"/>
      <c r="AT1989" s="219" t="s">
        <v>176</v>
      </c>
      <c r="AU1989" s="219" t="s">
        <v>84</v>
      </c>
      <c r="AV1989" s="13" t="s">
        <v>84</v>
      </c>
      <c r="AW1989" s="13" t="s">
        <v>32</v>
      </c>
      <c r="AX1989" s="13" t="s">
        <v>76</v>
      </c>
      <c r="AY1989" s="219" t="s">
        <v>164</v>
      </c>
    </row>
    <row r="1990" spans="1:65" s="13" customFormat="1" ht="11.25">
      <c r="B1990" s="209"/>
      <c r="C1990" s="210"/>
      <c r="D1990" s="204" t="s">
        <v>176</v>
      </c>
      <c r="E1990" s="211" t="s">
        <v>1</v>
      </c>
      <c r="F1990" s="212" t="s">
        <v>2695</v>
      </c>
      <c r="G1990" s="210"/>
      <c r="H1990" s="213">
        <v>13.9</v>
      </c>
      <c r="I1990" s="214"/>
      <c r="J1990" s="210"/>
      <c r="K1990" s="210"/>
      <c r="L1990" s="215"/>
      <c r="M1990" s="216"/>
      <c r="N1990" s="217"/>
      <c r="O1990" s="217"/>
      <c r="P1990" s="217"/>
      <c r="Q1990" s="217"/>
      <c r="R1990" s="217"/>
      <c r="S1990" s="217"/>
      <c r="T1990" s="218"/>
      <c r="AT1990" s="219" t="s">
        <v>176</v>
      </c>
      <c r="AU1990" s="219" t="s">
        <v>84</v>
      </c>
      <c r="AV1990" s="13" t="s">
        <v>84</v>
      </c>
      <c r="AW1990" s="13" t="s">
        <v>32</v>
      </c>
      <c r="AX1990" s="13" t="s">
        <v>76</v>
      </c>
      <c r="AY1990" s="219" t="s">
        <v>164</v>
      </c>
    </row>
    <row r="1991" spans="1:65" s="15" customFormat="1" ht="11.25">
      <c r="B1991" s="241"/>
      <c r="C1991" s="242"/>
      <c r="D1991" s="204" t="s">
        <v>176</v>
      </c>
      <c r="E1991" s="243" t="s">
        <v>1</v>
      </c>
      <c r="F1991" s="244" t="s">
        <v>423</v>
      </c>
      <c r="G1991" s="242"/>
      <c r="H1991" s="245">
        <v>51.5</v>
      </c>
      <c r="I1991" s="246"/>
      <c r="J1991" s="242"/>
      <c r="K1991" s="242"/>
      <c r="L1991" s="247"/>
      <c r="M1991" s="248"/>
      <c r="N1991" s="249"/>
      <c r="O1991" s="249"/>
      <c r="P1991" s="249"/>
      <c r="Q1991" s="249"/>
      <c r="R1991" s="249"/>
      <c r="S1991" s="249"/>
      <c r="T1991" s="250"/>
      <c r="AT1991" s="251" t="s">
        <v>176</v>
      </c>
      <c r="AU1991" s="251" t="s">
        <v>84</v>
      </c>
      <c r="AV1991" s="15" t="s">
        <v>303</v>
      </c>
      <c r="AW1991" s="15" t="s">
        <v>32</v>
      </c>
      <c r="AX1991" s="15" t="s">
        <v>76</v>
      </c>
      <c r="AY1991" s="251" t="s">
        <v>164</v>
      </c>
    </row>
    <row r="1992" spans="1:65" s="13" customFormat="1" ht="11.25">
      <c r="B1992" s="209"/>
      <c r="C1992" s="210"/>
      <c r="D1992" s="204" t="s">
        <v>176</v>
      </c>
      <c r="E1992" s="211" t="s">
        <v>1</v>
      </c>
      <c r="F1992" s="212" t="s">
        <v>2696</v>
      </c>
      <c r="G1992" s="210"/>
      <c r="H1992" s="213">
        <v>10.1</v>
      </c>
      <c r="I1992" s="214"/>
      <c r="J1992" s="210"/>
      <c r="K1992" s="210"/>
      <c r="L1992" s="215"/>
      <c r="M1992" s="216"/>
      <c r="N1992" s="217"/>
      <c r="O1992" s="217"/>
      <c r="P1992" s="217"/>
      <c r="Q1992" s="217"/>
      <c r="R1992" s="217"/>
      <c r="S1992" s="217"/>
      <c r="T1992" s="218"/>
      <c r="AT1992" s="219" t="s">
        <v>176</v>
      </c>
      <c r="AU1992" s="219" t="s">
        <v>84</v>
      </c>
      <c r="AV1992" s="13" t="s">
        <v>84</v>
      </c>
      <c r="AW1992" s="13" t="s">
        <v>32</v>
      </c>
      <c r="AX1992" s="13" t="s">
        <v>76</v>
      </c>
      <c r="AY1992" s="219" t="s">
        <v>164</v>
      </c>
    </row>
    <row r="1993" spans="1:65" s="13" customFormat="1" ht="11.25">
      <c r="B1993" s="209"/>
      <c r="C1993" s="210"/>
      <c r="D1993" s="204" t="s">
        <v>176</v>
      </c>
      <c r="E1993" s="211" t="s">
        <v>1</v>
      </c>
      <c r="F1993" s="212" t="s">
        <v>2697</v>
      </c>
      <c r="G1993" s="210"/>
      <c r="H1993" s="213">
        <v>21.6</v>
      </c>
      <c r="I1993" s="214"/>
      <c r="J1993" s="210"/>
      <c r="K1993" s="210"/>
      <c r="L1993" s="215"/>
      <c r="M1993" s="216"/>
      <c r="N1993" s="217"/>
      <c r="O1993" s="217"/>
      <c r="P1993" s="217"/>
      <c r="Q1993" s="217"/>
      <c r="R1993" s="217"/>
      <c r="S1993" s="217"/>
      <c r="T1993" s="218"/>
      <c r="AT1993" s="219" t="s">
        <v>176</v>
      </c>
      <c r="AU1993" s="219" t="s">
        <v>84</v>
      </c>
      <c r="AV1993" s="13" t="s">
        <v>84</v>
      </c>
      <c r="AW1993" s="13" t="s">
        <v>32</v>
      </c>
      <c r="AX1993" s="13" t="s">
        <v>76</v>
      </c>
      <c r="AY1993" s="219" t="s">
        <v>164</v>
      </c>
    </row>
    <row r="1994" spans="1:65" s="13" customFormat="1" ht="11.25">
      <c r="B1994" s="209"/>
      <c r="C1994" s="210"/>
      <c r="D1994" s="204" t="s">
        <v>176</v>
      </c>
      <c r="E1994" s="211" t="s">
        <v>1</v>
      </c>
      <c r="F1994" s="212" t="s">
        <v>2698</v>
      </c>
      <c r="G1994" s="210"/>
      <c r="H1994" s="213">
        <v>2.4</v>
      </c>
      <c r="I1994" s="214"/>
      <c r="J1994" s="210"/>
      <c r="K1994" s="210"/>
      <c r="L1994" s="215"/>
      <c r="M1994" s="216"/>
      <c r="N1994" s="217"/>
      <c r="O1994" s="217"/>
      <c r="P1994" s="217"/>
      <c r="Q1994" s="217"/>
      <c r="R1994" s="217"/>
      <c r="S1994" s="217"/>
      <c r="T1994" s="218"/>
      <c r="AT1994" s="219" t="s">
        <v>176</v>
      </c>
      <c r="AU1994" s="219" t="s">
        <v>84</v>
      </c>
      <c r="AV1994" s="13" t="s">
        <v>84</v>
      </c>
      <c r="AW1994" s="13" t="s">
        <v>32</v>
      </c>
      <c r="AX1994" s="13" t="s">
        <v>76</v>
      </c>
      <c r="AY1994" s="219" t="s">
        <v>164</v>
      </c>
    </row>
    <row r="1995" spans="1:65" s="13" customFormat="1" ht="11.25">
      <c r="B1995" s="209"/>
      <c r="C1995" s="210"/>
      <c r="D1995" s="204" t="s">
        <v>176</v>
      </c>
      <c r="E1995" s="211" t="s">
        <v>1</v>
      </c>
      <c r="F1995" s="212" t="s">
        <v>2699</v>
      </c>
      <c r="G1995" s="210"/>
      <c r="H1995" s="213">
        <v>12.4</v>
      </c>
      <c r="I1995" s="214"/>
      <c r="J1995" s="210"/>
      <c r="K1995" s="210"/>
      <c r="L1995" s="215"/>
      <c r="M1995" s="216"/>
      <c r="N1995" s="217"/>
      <c r="O1995" s="217"/>
      <c r="P1995" s="217"/>
      <c r="Q1995" s="217"/>
      <c r="R1995" s="217"/>
      <c r="S1995" s="217"/>
      <c r="T1995" s="218"/>
      <c r="AT1995" s="219" t="s">
        <v>176</v>
      </c>
      <c r="AU1995" s="219" t="s">
        <v>84</v>
      </c>
      <c r="AV1995" s="13" t="s">
        <v>84</v>
      </c>
      <c r="AW1995" s="13" t="s">
        <v>32</v>
      </c>
      <c r="AX1995" s="13" t="s">
        <v>76</v>
      </c>
      <c r="AY1995" s="219" t="s">
        <v>164</v>
      </c>
    </row>
    <row r="1996" spans="1:65" s="13" customFormat="1" ht="11.25">
      <c r="B1996" s="209"/>
      <c r="C1996" s="210"/>
      <c r="D1996" s="204" t="s">
        <v>176</v>
      </c>
      <c r="E1996" s="211" t="s">
        <v>1</v>
      </c>
      <c r="F1996" s="212" t="s">
        <v>2700</v>
      </c>
      <c r="G1996" s="210"/>
      <c r="H1996" s="213">
        <v>24.5</v>
      </c>
      <c r="I1996" s="214"/>
      <c r="J1996" s="210"/>
      <c r="K1996" s="210"/>
      <c r="L1996" s="215"/>
      <c r="M1996" s="216"/>
      <c r="N1996" s="217"/>
      <c r="O1996" s="217"/>
      <c r="P1996" s="217"/>
      <c r="Q1996" s="217"/>
      <c r="R1996" s="217"/>
      <c r="S1996" s="217"/>
      <c r="T1996" s="218"/>
      <c r="AT1996" s="219" t="s">
        <v>176</v>
      </c>
      <c r="AU1996" s="219" t="s">
        <v>84</v>
      </c>
      <c r="AV1996" s="13" t="s">
        <v>84</v>
      </c>
      <c r="AW1996" s="13" t="s">
        <v>32</v>
      </c>
      <c r="AX1996" s="13" t="s">
        <v>76</v>
      </c>
      <c r="AY1996" s="219" t="s">
        <v>164</v>
      </c>
    </row>
    <row r="1997" spans="1:65" s="15" customFormat="1" ht="11.25">
      <c r="B1997" s="241"/>
      <c r="C1997" s="242"/>
      <c r="D1997" s="204" t="s">
        <v>176</v>
      </c>
      <c r="E1997" s="243" t="s">
        <v>1</v>
      </c>
      <c r="F1997" s="244" t="s">
        <v>423</v>
      </c>
      <c r="G1997" s="242"/>
      <c r="H1997" s="245">
        <v>71</v>
      </c>
      <c r="I1997" s="246"/>
      <c r="J1997" s="242"/>
      <c r="K1997" s="242"/>
      <c r="L1997" s="247"/>
      <c r="M1997" s="248"/>
      <c r="N1997" s="249"/>
      <c r="O1997" s="249"/>
      <c r="P1997" s="249"/>
      <c r="Q1997" s="249"/>
      <c r="R1997" s="249"/>
      <c r="S1997" s="249"/>
      <c r="T1997" s="250"/>
      <c r="AT1997" s="251" t="s">
        <v>176</v>
      </c>
      <c r="AU1997" s="251" t="s">
        <v>84</v>
      </c>
      <c r="AV1997" s="15" t="s">
        <v>303</v>
      </c>
      <c r="AW1997" s="15" t="s">
        <v>32</v>
      </c>
      <c r="AX1997" s="15" t="s">
        <v>76</v>
      </c>
      <c r="AY1997" s="251" t="s">
        <v>164</v>
      </c>
    </row>
    <row r="1998" spans="1:65" s="14" customFormat="1" ht="11.25">
      <c r="B1998" s="220"/>
      <c r="C1998" s="221"/>
      <c r="D1998" s="204" t="s">
        <v>176</v>
      </c>
      <c r="E1998" s="222" t="s">
        <v>1</v>
      </c>
      <c r="F1998" s="223" t="s">
        <v>185</v>
      </c>
      <c r="G1998" s="221"/>
      <c r="H1998" s="224">
        <v>122.5</v>
      </c>
      <c r="I1998" s="225"/>
      <c r="J1998" s="221"/>
      <c r="K1998" s="221"/>
      <c r="L1998" s="226"/>
      <c r="M1998" s="227"/>
      <c r="N1998" s="228"/>
      <c r="O1998" s="228"/>
      <c r="P1998" s="228"/>
      <c r="Q1998" s="228"/>
      <c r="R1998" s="228"/>
      <c r="S1998" s="228"/>
      <c r="T1998" s="229"/>
      <c r="AT1998" s="230" t="s">
        <v>176</v>
      </c>
      <c r="AU1998" s="230" t="s">
        <v>84</v>
      </c>
      <c r="AV1998" s="14" t="s">
        <v>172</v>
      </c>
      <c r="AW1998" s="14" t="s">
        <v>32</v>
      </c>
      <c r="AX1998" s="14" t="s">
        <v>82</v>
      </c>
      <c r="AY1998" s="230" t="s">
        <v>164</v>
      </c>
    </row>
    <row r="1999" spans="1:65" s="2" customFormat="1" ht="14.45" customHeight="1">
      <c r="A1999" s="34"/>
      <c r="B1999" s="35"/>
      <c r="C1999" s="191" t="s">
        <v>2711</v>
      </c>
      <c r="D1999" s="191" t="s">
        <v>167</v>
      </c>
      <c r="E1999" s="192" t="s">
        <v>2712</v>
      </c>
      <c r="F1999" s="193" t="s">
        <v>2713</v>
      </c>
      <c r="G1999" s="194" t="s">
        <v>244</v>
      </c>
      <c r="H1999" s="195">
        <v>17</v>
      </c>
      <c r="I1999" s="196"/>
      <c r="J1999" s="197">
        <f>ROUND(I1999*H1999,2)</f>
        <v>0</v>
      </c>
      <c r="K1999" s="193" t="s">
        <v>171</v>
      </c>
      <c r="L1999" s="39"/>
      <c r="M1999" s="198" t="s">
        <v>1</v>
      </c>
      <c r="N1999" s="199" t="s">
        <v>42</v>
      </c>
      <c r="O1999" s="71"/>
      <c r="P1999" s="200">
        <f>O1999*H1999</f>
        <v>0</v>
      </c>
      <c r="Q1999" s="200">
        <v>4.0000000000000003E-5</v>
      </c>
      <c r="R1999" s="200">
        <f>Q1999*H1999</f>
        <v>6.8000000000000005E-4</v>
      </c>
      <c r="S1999" s="200">
        <v>0</v>
      </c>
      <c r="T1999" s="201">
        <f>S1999*H1999</f>
        <v>0</v>
      </c>
      <c r="U1999" s="34"/>
      <c r="V1999" s="34"/>
      <c r="W1999" s="34"/>
      <c r="X1999" s="34"/>
      <c r="Y1999" s="34"/>
      <c r="Z1999" s="34"/>
      <c r="AA1999" s="34"/>
      <c r="AB1999" s="34"/>
      <c r="AC1999" s="34"/>
      <c r="AD1999" s="34"/>
      <c r="AE1999" s="34"/>
      <c r="AR1999" s="202" t="s">
        <v>865</v>
      </c>
      <c r="AT1999" s="202" t="s">
        <v>167</v>
      </c>
      <c r="AU1999" s="202" t="s">
        <v>84</v>
      </c>
      <c r="AY1999" s="17" t="s">
        <v>164</v>
      </c>
      <c r="BE1999" s="203">
        <f>IF(N1999="základní",J1999,0)</f>
        <v>0</v>
      </c>
      <c r="BF1999" s="203">
        <f>IF(N1999="snížená",J1999,0)</f>
        <v>0</v>
      </c>
      <c r="BG1999" s="203">
        <f>IF(N1999="zákl. přenesená",J1999,0)</f>
        <v>0</v>
      </c>
      <c r="BH1999" s="203">
        <f>IF(N1999="sníž. přenesená",J1999,0)</f>
        <v>0</v>
      </c>
      <c r="BI1999" s="203">
        <f>IF(N1999="nulová",J1999,0)</f>
        <v>0</v>
      </c>
      <c r="BJ1999" s="17" t="s">
        <v>84</v>
      </c>
      <c r="BK1999" s="203">
        <f>ROUND(I1999*H1999,2)</f>
        <v>0</v>
      </c>
      <c r="BL1999" s="17" t="s">
        <v>865</v>
      </c>
      <c r="BM1999" s="202" t="s">
        <v>2714</v>
      </c>
    </row>
    <row r="2000" spans="1:65" s="2" customFormat="1" ht="29.25">
      <c r="A2000" s="34"/>
      <c r="B2000" s="35"/>
      <c r="C2000" s="36"/>
      <c r="D2000" s="204" t="s">
        <v>174</v>
      </c>
      <c r="E2000" s="36"/>
      <c r="F2000" s="205" t="s">
        <v>2715</v>
      </c>
      <c r="G2000" s="36"/>
      <c r="H2000" s="36"/>
      <c r="I2000" s="206"/>
      <c r="J2000" s="36"/>
      <c r="K2000" s="36"/>
      <c r="L2000" s="39"/>
      <c r="M2000" s="207"/>
      <c r="N2000" s="208"/>
      <c r="O2000" s="71"/>
      <c r="P2000" s="71"/>
      <c r="Q2000" s="71"/>
      <c r="R2000" s="71"/>
      <c r="S2000" s="71"/>
      <c r="T2000" s="72"/>
      <c r="U2000" s="34"/>
      <c r="V2000" s="34"/>
      <c r="W2000" s="34"/>
      <c r="X2000" s="34"/>
      <c r="Y2000" s="34"/>
      <c r="Z2000" s="34"/>
      <c r="AA2000" s="34"/>
      <c r="AB2000" s="34"/>
      <c r="AC2000" s="34"/>
      <c r="AD2000" s="34"/>
      <c r="AE2000" s="34"/>
      <c r="AT2000" s="17" t="s">
        <v>174</v>
      </c>
      <c r="AU2000" s="17" t="s">
        <v>84</v>
      </c>
    </row>
    <row r="2001" spans="1:65" s="13" customFormat="1" ht="11.25">
      <c r="B2001" s="209"/>
      <c r="C2001" s="210"/>
      <c r="D2001" s="204" t="s">
        <v>176</v>
      </c>
      <c r="E2001" s="211" t="s">
        <v>1</v>
      </c>
      <c r="F2001" s="212" t="s">
        <v>2716</v>
      </c>
      <c r="G2001" s="210"/>
      <c r="H2001" s="213">
        <v>17</v>
      </c>
      <c r="I2001" s="214"/>
      <c r="J2001" s="210"/>
      <c r="K2001" s="210"/>
      <c r="L2001" s="215"/>
      <c r="M2001" s="216"/>
      <c r="N2001" s="217"/>
      <c r="O2001" s="217"/>
      <c r="P2001" s="217"/>
      <c r="Q2001" s="217"/>
      <c r="R2001" s="217"/>
      <c r="S2001" s="217"/>
      <c r="T2001" s="218"/>
      <c r="AT2001" s="219" t="s">
        <v>176</v>
      </c>
      <c r="AU2001" s="219" t="s">
        <v>84</v>
      </c>
      <c r="AV2001" s="13" t="s">
        <v>84</v>
      </c>
      <c r="AW2001" s="13" t="s">
        <v>32</v>
      </c>
      <c r="AX2001" s="13" t="s">
        <v>82</v>
      </c>
      <c r="AY2001" s="219" t="s">
        <v>164</v>
      </c>
    </row>
    <row r="2002" spans="1:65" s="2" customFormat="1" ht="14.45" customHeight="1">
      <c r="A2002" s="34"/>
      <c r="B2002" s="35"/>
      <c r="C2002" s="191" t="s">
        <v>2717</v>
      </c>
      <c r="D2002" s="191" t="s">
        <v>167</v>
      </c>
      <c r="E2002" s="192" t="s">
        <v>2718</v>
      </c>
      <c r="F2002" s="193" t="s">
        <v>2719</v>
      </c>
      <c r="G2002" s="194" t="s">
        <v>244</v>
      </c>
      <c r="H2002" s="195">
        <v>17</v>
      </c>
      <c r="I2002" s="196"/>
      <c r="J2002" s="197">
        <f>ROUND(I2002*H2002,2)</f>
        <v>0</v>
      </c>
      <c r="K2002" s="193" t="s">
        <v>171</v>
      </c>
      <c r="L2002" s="39"/>
      <c r="M2002" s="198" t="s">
        <v>1</v>
      </c>
      <c r="N2002" s="199" t="s">
        <v>42</v>
      </c>
      <c r="O2002" s="71"/>
      <c r="P2002" s="200">
        <f>O2002*H2002</f>
        <v>0</v>
      </c>
      <c r="Q2002" s="200">
        <v>2.0000000000000002E-5</v>
      </c>
      <c r="R2002" s="200">
        <f>Q2002*H2002</f>
        <v>3.4000000000000002E-4</v>
      </c>
      <c r="S2002" s="200">
        <v>0</v>
      </c>
      <c r="T2002" s="201">
        <f>S2002*H2002</f>
        <v>0</v>
      </c>
      <c r="U2002" s="34"/>
      <c r="V2002" s="34"/>
      <c r="W2002" s="34"/>
      <c r="X2002" s="34"/>
      <c r="Y2002" s="34"/>
      <c r="Z2002" s="34"/>
      <c r="AA2002" s="34"/>
      <c r="AB2002" s="34"/>
      <c r="AC2002" s="34"/>
      <c r="AD2002" s="34"/>
      <c r="AE2002" s="34"/>
      <c r="AR2002" s="202" t="s">
        <v>865</v>
      </c>
      <c r="AT2002" s="202" t="s">
        <v>167</v>
      </c>
      <c r="AU2002" s="202" t="s">
        <v>84</v>
      </c>
      <c r="AY2002" s="17" t="s">
        <v>164</v>
      </c>
      <c r="BE2002" s="203">
        <f>IF(N2002="základní",J2002,0)</f>
        <v>0</v>
      </c>
      <c r="BF2002" s="203">
        <f>IF(N2002="snížená",J2002,0)</f>
        <v>0</v>
      </c>
      <c r="BG2002" s="203">
        <f>IF(N2002="zákl. přenesená",J2002,0)</f>
        <v>0</v>
      </c>
      <c r="BH2002" s="203">
        <f>IF(N2002="sníž. přenesená",J2002,0)</f>
        <v>0</v>
      </c>
      <c r="BI2002" s="203">
        <f>IF(N2002="nulová",J2002,0)</f>
        <v>0</v>
      </c>
      <c r="BJ2002" s="17" t="s">
        <v>84</v>
      </c>
      <c r="BK2002" s="203">
        <f>ROUND(I2002*H2002,2)</f>
        <v>0</v>
      </c>
      <c r="BL2002" s="17" t="s">
        <v>865</v>
      </c>
      <c r="BM2002" s="202" t="s">
        <v>2720</v>
      </c>
    </row>
    <row r="2003" spans="1:65" s="2" customFormat="1" ht="29.25">
      <c r="A2003" s="34"/>
      <c r="B2003" s="35"/>
      <c r="C2003" s="36"/>
      <c r="D2003" s="204" t="s">
        <v>174</v>
      </c>
      <c r="E2003" s="36"/>
      <c r="F2003" s="205" t="s">
        <v>2721</v>
      </c>
      <c r="G2003" s="36"/>
      <c r="H2003" s="36"/>
      <c r="I2003" s="206"/>
      <c r="J2003" s="36"/>
      <c r="K2003" s="36"/>
      <c r="L2003" s="39"/>
      <c r="M2003" s="207"/>
      <c r="N2003" s="208"/>
      <c r="O2003" s="71"/>
      <c r="P2003" s="71"/>
      <c r="Q2003" s="71"/>
      <c r="R2003" s="71"/>
      <c r="S2003" s="71"/>
      <c r="T2003" s="72"/>
      <c r="U2003" s="34"/>
      <c r="V2003" s="34"/>
      <c r="W2003" s="34"/>
      <c r="X2003" s="34"/>
      <c r="Y2003" s="34"/>
      <c r="Z2003" s="34"/>
      <c r="AA2003" s="34"/>
      <c r="AB2003" s="34"/>
      <c r="AC2003" s="34"/>
      <c r="AD2003" s="34"/>
      <c r="AE2003" s="34"/>
      <c r="AT2003" s="17" t="s">
        <v>174</v>
      </c>
      <c r="AU2003" s="17" t="s">
        <v>84</v>
      </c>
    </row>
    <row r="2004" spans="1:65" s="13" customFormat="1" ht="11.25">
      <c r="B2004" s="209"/>
      <c r="C2004" s="210"/>
      <c r="D2004" s="204" t="s">
        <v>176</v>
      </c>
      <c r="E2004" s="211" t="s">
        <v>1</v>
      </c>
      <c r="F2004" s="212" t="s">
        <v>2716</v>
      </c>
      <c r="G2004" s="210"/>
      <c r="H2004" s="213">
        <v>17</v>
      </c>
      <c r="I2004" s="214"/>
      <c r="J2004" s="210"/>
      <c r="K2004" s="210"/>
      <c r="L2004" s="215"/>
      <c r="M2004" s="216"/>
      <c r="N2004" s="217"/>
      <c r="O2004" s="217"/>
      <c r="P2004" s="217"/>
      <c r="Q2004" s="217"/>
      <c r="R2004" s="217"/>
      <c r="S2004" s="217"/>
      <c r="T2004" s="218"/>
      <c r="AT2004" s="219" t="s">
        <v>176</v>
      </c>
      <c r="AU2004" s="219" t="s">
        <v>84</v>
      </c>
      <c r="AV2004" s="13" t="s">
        <v>84</v>
      </c>
      <c r="AW2004" s="13" t="s">
        <v>32</v>
      </c>
      <c r="AX2004" s="13" t="s">
        <v>82</v>
      </c>
      <c r="AY2004" s="219" t="s">
        <v>164</v>
      </c>
    </row>
    <row r="2005" spans="1:65" s="2" customFormat="1" ht="24.2" customHeight="1">
      <c r="A2005" s="34"/>
      <c r="B2005" s="35"/>
      <c r="C2005" s="191" t="s">
        <v>2722</v>
      </c>
      <c r="D2005" s="191" t="s">
        <v>167</v>
      </c>
      <c r="E2005" s="192" t="s">
        <v>2723</v>
      </c>
      <c r="F2005" s="193" t="s">
        <v>2724</v>
      </c>
      <c r="G2005" s="194" t="s">
        <v>258</v>
      </c>
      <c r="H2005" s="195">
        <v>2.2999999999999998</v>
      </c>
      <c r="I2005" s="196"/>
      <c r="J2005" s="197">
        <f>ROUND(I2005*H2005,2)</f>
        <v>0</v>
      </c>
      <c r="K2005" s="193" t="s">
        <v>171</v>
      </c>
      <c r="L2005" s="39"/>
      <c r="M2005" s="198" t="s">
        <v>1</v>
      </c>
      <c r="N2005" s="199" t="s">
        <v>42</v>
      </c>
      <c r="O2005" s="71"/>
      <c r="P2005" s="200">
        <f>O2005*H2005</f>
        <v>0</v>
      </c>
      <c r="Q2005" s="200">
        <v>2.0000000000000001E-4</v>
      </c>
      <c r="R2005" s="200">
        <f>Q2005*H2005</f>
        <v>4.5999999999999996E-4</v>
      </c>
      <c r="S2005" s="200">
        <v>0</v>
      </c>
      <c r="T2005" s="201">
        <f>S2005*H2005</f>
        <v>0</v>
      </c>
      <c r="U2005" s="34"/>
      <c r="V2005" s="34"/>
      <c r="W2005" s="34"/>
      <c r="X2005" s="34"/>
      <c r="Y2005" s="34"/>
      <c r="Z2005" s="34"/>
      <c r="AA2005" s="34"/>
      <c r="AB2005" s="34"/>
      <c r="AC2005" s="34"/>
      <c r="AD2005" s="34"/>
      <c r="AE2005" s="34"/>
      <c r="AR2005" s="202" t="s">
        <v>865</v>
      </c>
      <c r="AT2005" s="202" t="s">
        <v>167</v>
      </c>
      <c r="AU2005" s="202" t="s">
        <v>84</v>
      </c>
      <c r="AY2005" s="17" t="s">
        <v>164</v>
      </c>
      <c r="BE2005" s="203">
        <f>IF(N2005="základní",J2005,0)</f>
        <v>0</v>
      </c>
      <c r="BF2005" s="203">
        <f>IF(N2005="snížená",J2005,0)</f>
        <v>0</v>
      </c>
      <c r="BG2005" s="203">
        <f>IF(N2005="zákl. přenesená",J2005,0)</f>
        <v>0</v>
      </c>
      <c r="BH2005" s="203">
        <f>IF(N2005="sníž. přenesená",J2005,0)</f>
        <v>0</v>
      </c>
      <c r="BI2005" s="203">
        <f>IF(N2005="nulová",J2005,0)</f>
        <v>0</v>
      </c>
      <c r="BJ2005" s="17" t="s">
        <v>84</v>
      </c>
      <c r="BK2005" s="203">
        <f>ROUND(I2005*H2005,2)</f>
        <v>0</v>
      </c>
      <c r="BL2005" s="17" t="s">
        <v>865</v>
      </c>
      <c r="BM2005" s="202" t="s">
        <v>2725</v>
      </c>
    </row>
    <row r="2006" spans="1:65" s="2" customFormat="1" ht="11.25">
      <c r="A2006" s="34"/>
      <c r="B2006" s="35"/>
      <c r="C2006" s="36"/>
      <c r="D2006" s="204" t="s">
        <v>174</v>
      </c>
      <c r="E2006" s="36"/>
      <c r="F2006" s="205" t="s">
        <v>2726</v>
      </c>
      <c r="G2006" s="36"/>
      <c r="H2006" s="36"/>
      <c r="I2006" s="206"/>
      <c r="J2006" s="36"/>
      <c r="K2006" s="36"/>
      <c r="L2006" s="39"/>
      <c r="M2006" s="207"/>
      <c r="N2006" s="208"/>
      <c r="O2006" s="71"/>
      <c r="P2006" s="71"/>
      <c r="Q2006" s="71"/>
      <c r="R2006" s="71"/>
      <c r="S2006" s="71"/>
      <c r="T2006" s="72"/>
      <c r="U2006" s="34"/>
      <c r="V2006" s="34"/>
      <c r="W2006" s="34"/>
      <c r="X2006" s="34"/>
      <c r="Y2006" s="34"/>
      <c r="Z2006" s="34"/>
      <c r="AA2006" s="34"/>
      <c r="AB2006" s="34"/>
      <c r="AC2006" s="34"/>
      <c r="AD2006" s="34"/>
      <c r="AE2006" s="34"/>
      <c r="AT2006" s="17" t="s">
        <v>174</v>
      </c>
      <c r="AU2006" s="17" t="s">
        <v>84</v>
      </c>
    </row>
    <row r="2007" spans="1:65" s="13" customFormat="1" ht="11.25">
      <c r="B2007" s="209"/>
      <c r="C2007" s="210"/>
      <c r="D2007" s="204" t="s">
        <v>176</v>
      </c>
      <c r="E2007" s="211" t="s">
        <v>1</v>
      </c>
      <c r="F2007" s="212" t="s">
        <v>2727</v>
      </c>
      <c r="G2007" s="210"/>
      <c r="H2007" s="213">
        <v>2.2999999999999998</v>
      </c>
      <c r="I2007" s="214"/>
      <c r="J2007" s="210"/>
      <c r="K2007" s="210"/>
      <c r="L2007" s="215"/>
      <c r="M2007" s="216"/>
      <c r="N2007" s="217"/>
      <c r="O2007" s="217"/>
      <c r="P2007" s="217"/>
      <c r="Q2007" s="217"/>
      <c r="R2007" s="217"/>
      <c r="S2007" s="217"/>
      <c r="T2007" s="218"/>
      <c r="AT2007" s="219" t="s">
        <v>176</v>
      </c>
      <c r="AU2007" s="219" t="s">
        <v>84</v>
      </c>
      <c r="AV2007" s="13" t="s">
        <v>84</v>
      </c>
      <c r="AW2007" s="13" t="s">
        <v>32</v>
      </c>
      <c r="AX2007" s="13" t="s">
        <v>82</v>
      </c>
      <c r="AY2007" s="219" t="s">
        <v>164</v>
      </c>
    </row>
    <row r="2008" spans="1:65" s="2" customFormat="1" ht="24.2" customHeight="1">
      <c r="A2008" s="34"/>
      <c r="B2008" s="35"/>
      <c r="C2008" s="191" t="s">
        <v>2728</v>
      </c>
      <c r="D2008" s="191" t="s">
        <v>167</v>
      </c>
      <c r="E2008" s="192" t="s">
        <v>2729</v>
      </c>
      <c r="F2008" s="193" t="s">
        <v>2730</v>
      </c>
      <c r="G2008" s="194" t="s">
        <v>258</v>
      </c>
      <c r="H2008" s="195">
        <v>2.2999999999999998</v>
      </c>
      <c r="I2008" s="196"/>
      <c r="J2008" s="197">
        <f>ROUND(I2008*H2008,2)</f>
        <v>0</v>
      </c>
      <c r="K2008" s="193" t="s">
        <v>171</v>
      </c>
      <c r="L2008" s="39"/>
      <c r="M2008" s="198" t="s">
        <v>1</v>
      </c>
      <c r="N2008" s="199" t="s">
        <v>42</v>
      </c>
      <c r="O2008" s="71"/>
      <c r="P2008" s="200">
        <f>O2008*H2008</f>
        <v>0</v>
      </c>
      <c r="Q2008" s="200">
        <v>7.5799999999999999E-3</v>
      </c>
      <c r="R2008" s="200">
        <f>Q2008*H2008</f>
        <v>1.7433999999999998E-2</v>
      </c>
      <c r="S2008" s="200">
        <v>0</v>
      </c>
      <c r="T2008" s="201">
        <f>S2008*H2008</f>
        <v>0</v>
      </c>
      <c r="U2008" s="34"/>
      <c r="V2008" s="34"/>
      <c r="W2008" s="34"/>
      <c r="X2008" s="34"/>
      <c r="Y2008" s="34"/>
      <c r="Z2008" s="34"/>
      <c r="AA2008" s="34"/>
      <c r="AB2008" s="34"/>
      <c r="AC2008" s="34"/>
      <c r="AD2008" s="34"/>
      <c r="AE2008" s="34"/>
      <c r="AR2008" s="202" t="s">
        <v>865</v>
      </c>
      <c r="AT2008" s="202" t="s">
        <v>167</v>
      </c>
      <c r="AU2008" s="202" t="s">
        <v>84</v>
      </c>
      <c r="AY2008" s="17" t="s">
        <v>164</v>
      </c>
      <c r="BE2008" s="203">
        <f>IF(N2008="základní",J2008,0)</f>
        <v>0</v>
      </c>
      <c r="BF2008" s="203">
        <f>IF(N2008="snížená",J2008,0)</f>
        <v>0</v>
      </c>
      <c r="BG2008" s="203">
        <f>IF(N2008="zákl. přenesená",J2008,0)</f>
        <v>0</v>
      </c>
      <c r="BH2008" s="203">
        <f>IF(N2008="sníž. přenesená",J2008,0)</f>
        <v>0</v>
      </c>
      <c r="BI2008" s="203">
        <f>IF(N2008="nulová",J2008,0)</f>
        <v>0</v>
      </c>
      <c r="BJ2008" s="17" t="s">
        <v>84</v>
      </c>
      <c r="BK2008" s="203">
        <f>ROUND(I2008*H2008,2)</f>
        <v>0</v>
      </c>
      <c r="BL2008" s="17" t="s">
        <v>865</v>
      </c>
      <c r="BM2008" s="202" t="s">
        <v>2731</v>
      </c>
    </row>
    <row r="2009" spans="1:65" s="2" customFormat="1" ht="19.5">
      <c r="A2009" s="34"/>
      <c r="B2009" s="35"/>
      <c r="C2009" s="36"/>
      <c r="D2009" s="204" t="s">
        <v>174</v>
      </c>
      <c r="E2009" s="36"/>
      <c r="F2009" s="205" t="s">
        <v>2732</v>
      </c>
      <c r="G2009" s="36"/>
      <c r="H2009" s="36"/>
      <c r="I2009" s="206"/>
      <c r="J2009" s="36"/>
      <c r="K2009" s="36"/>
      <c r="L2009" s="39"/>
      <c r="M2009" s="207"/>
      <c r="N2009" s="208"/>
      <c r="O2009" s="71"/>
      <c r="P2009" s="71"/>
      <c r="Q2009" s="71"/>
      <c r="R2009" s="71"/>
      <c r="S2009" s="71"/>
      <c r="T2009" s="72"/>
      <c r="U2009" s="34"/>
      <c r="V2009" s="34"/>
      <c r="W2009" s="34"/>
      <c r="X2009" s="34"/>
      <c r="Y2009" s="34"/>
      <c r="Z2009" s="34"/>
      <c r="AA2009" s="34"/>
      <c r="AB2009" s="34"/>
      <c r="AC2009" s="34"/>
      <c r="AD2009" s="34"/>
      <c r="AE2009" s="34"/>
      <c r="AT2009" s="17" t="s">
        <v>174</v>
      </c>
      <c r="AU2009" s="17" t="s">
        <v>84</v>
      </c>
    </row>
    <row r="2010" spans="1:65" s="13" customFormat="1" ht="11.25">
      <c r="B2010" s="209"/>
      <c r="C2010" s="210"/>
      <c r="D2010" s="204" t="s">
        <v>176</v>
      </c>
      <c r="E2010" s="211" t="s">
        <v>1</v>
      </c>
      <c r="F2010" s="212" t="s">
        <v>2727</v>
      </c>
      <c r="G2010" s="210"/>
      <c r="H2010" s="213">
        <v>2.2999999999999998</v>
      </c>
      <c r="I2010" s="214"/>
      <c r="J2010" s="210"/>
      <c r="K2010" s="210"/>
      <c r="L2010" s="215"/>
      <c r="M2010" s="216"/>
      <c r="N2010" s="217"/>
      <c r="O2010" s="217"/>
      <c r="P2010" s="217"/>
      <c r="Q2010" s="217"/>
      <c r="R2010" s="217"/>
      <c r="S2010" s="217"/>
      <c r="T2010" s="218"/>
      <c r="AT2010" s="219" t="s">
        <v>176</v>
      </c>
      <c r="AU2010" s="219" t="s">
        <v>84</v>
      </c>
      <c r="AV2010" s="13" t="s">
        <v>84</v>
      </c>
      <c r="AW2010" s="13" t="s">
        <v>32</v>
      </c>
      <c r="AX2010" s="13" t="s">
        <v>82</v>
      </c>
      <c r="AY2010" s="219" t="s">
        <v>164</v>
      </c>
    </row>
    <row r="2011" spans="1:65" s="2" customFormat="1" ht="24.2" customHeight="1">
      <c r="A2011" s="34"/>
      <c r="B2011" s="35"/>
      <c r="C2011" s="191" t="s">
        <v>2733</v>
      </c>
      <c r="D2011" s="191" t="s">
        <v>167</v>
      </c>
      <c r="E2011" s="192" t="s">
        <v>2734</v>
      </c>
      <c r="F2011" s="193" t="s">
        <v>2735</v>
      </c>
      <c r="G2011" s="194" t="s">
        <v>258</v>
      </c>
      <c r="H2011" s="195">
        <v>122.5</v>
      </c>
      <c r="I2011" s="196"/>
      <c r="J2011" s="197">
        <f>ROUND(I2011*H2011,2)</f>
        <v>0</v>
      </c>
      <c r="K2011" s="193" t="s">
        <v>171</v>
      </c>
      <c r="L2011" s="39"/>
      <c r="M2011" s="198" t="s">
        <v>1</v>
      </c>
      <c r="N2011" s="199" t="s">
        <v>42</v>
      </c>
      <c r="O2011" s="71"/>
      <c r="P2011" s="200">
        <f>O2011*H2011</f>
        <v>0</v>
      </c>
      <c r="Q2011" s="200">
        <v>7.4999999999999997E-3</v>
      </c>
      <c r="R2011" s="200">
        <f>Q2011*H2011</f>
        <v>0.91874999999999996</v>
      </c>
      <c r="S2011" s="200">
        <v>0</v>
      </c>
      <c r="T2011" s="201">
        <f>S2011*H2011</f>
        <v>0</v>
      </c>
      <c r="U2011" s="34"/>
      <c r="V2011" s="34"/>
      <c r="W2011" s="34"/>
      <c r="X2011" s="34"/>
      <c r="Y2011" s="34"/>
      <c r="Z2011" s="34"/>
      <c r="AA2011" s="34"/>
      <c r="AB2011" s="34"/>
      <c r="AC2011" s="34"/>
      <c r="AD2011" s="34"/>
      <c r="AE2011" s="34"/>
      <c r="AR2011" s="202" t="s">
        <v>865</v>
      </c>
      <c r="AT2011" s="202" t="s">
        <v>167</v>
      </c>
      <c r="AU2011" s="202" t="s">
        <v>84</v>
      </c>
      <c r="AY2011" s="17" t="s">
        <v>164</v>
      </c>
      <c r="BE2011" s="203">
        <f>IF(N2011="základní",J2011,0)</f>
        <v>0</v>
      </c>
      <c r="BF2011" s="203">
        <f>IF(N2011="snížená",J2011,0)</f>
        <v>0</v>
      </c>
      <c r="BG2011" s="203">
        <f>IF(N2011="zákl. přenesená",J2011,0)</f>
        <v>0</v>
      </c>
      <c r="BH2011" s="203">
        <f>IF(N2011="sníž. přenesená",J2011,0)</f>
        <v>0</v>
      </c>
      <c r="BI2011" s="203">
        <f>IF(N2011="nulová",J2011,0)</f>
        <v>0</v>
      </c>
      <c r="BJ2011" s="17" t="s">
        <v>84</v>
      </c>
      <c r="BK2011" s="203">
        <f>ROUND(I2011*H2011,2)</f>
        <v>0</v>
      </c>
      <c r="BL2011" s="17" t="s">
        <v>865</v>
      </c>
      <c r="BM2011" s="202" t="s">
        <v>2736</v>
      </c>
    </row>
    <row r="2012" spans="1:65" s="2" customFormat="1" ht="19.5">
      <c r="A2012" s="34"/>
      <c r="B2012" s="35"/>
      <c r="C2012" s="36"/>
      <c r="D2012" s="204" t="s">
        <v>174</v>
      </c>
      <c r="E2012" s="36"/>
      <c r="F2012" s="205" t="s">
        <v>2737</v>
      </c>
      <c r="G2012" s="36"/>
      <c r="H2012" s="36"/>
      <c r="I2012" s="206"/>
      <c r="J2012" s="36"/>
      <c r="K2012" s="36"/>
      <c r="L2012" s="39"/>
      <c r="M2012" s="207"/>
      <c r="N2012" s="208"/>
      <c r="O2012" s="71"/>
      <c r="P2012" s="71"/>
      <c r="Q2012" s="71"/>
      <c r="R2012" s="71"/>
      <c r="S2012" s="71"/>
      <c r="T2012" s="72"/>
      <c r="U2012" s="34"/>
      <c r="V2012" s="34"/>
      <c r="W2012" s="34"/>
      <c r="X2012" s="34"/>
      <c r="Y2012" s="34"/>
      <c r="Z2012" s="34"/>
      <c r="AA2012" s="34"/>
      <c r="AB2012" s="34"/>
      <c r="AC2012" s="34"/>
      <c r="AD2012" s="34"/>
      <c r="AE2012" s="34"/>
      <c r="AT2012" s="17" t="s">
        <v>174</v>
      </c>
      <c r="AU2012" s="17" t="s">
        <v>84</v>
      </c>
    </row>
    <row r="2013" spans="1:65" s="13" customFormat="1" ht="11.25">
      <c r="B2013" s="209"/>
      <c r="C2013" s="210"/>
      <c r="D2013" s="204" t="s">
        <v>176</v>
      </c>
      <c r="E2013" s="211" t="s">
        <v>1</v>
      </c>
      <c r="F2013" s="212" t="s">
        <v>2693</v>
      </c>
      <c r="G2013" s="210"/>
      <c r="H2013" s="213">
        <v>16.100000000000001</v>
      </c>
      <c r="I2013" s="214"/>
      <c r="J2013" s="210"/>
      <c r="K2013" s="210"/>
      <c r="L2013" s="215"/>
      <c r="M2013" s="216"/>
      <c r="N2013" s="217"/>
      <c r="O2013" s="217"/>
      <c r="P2013" s="217"/>
      <c r="Q2013" s="217"/>
      <c r="R2013" s="217"/>
      <c r="S2013" s="217"/>
      <c r="T2013" s="218"/>
      <c r="AT2013" s="219" t="s">
        <v>176</v>
      </c>
      <c r="AU2013" s="219" t="s">
        <v>84</v>
      </c>
      <c r="AV2013" s="13" t="s">
        <v>84</v>
      </c>
      <c r="AW2013" s="13" t="s">
        <v>32</v>
      </c>
      <c r="AX2013" s="13" t="s">
        <v>76</v>
      </c>
      <c r="AY2013" s="219" t="s">
        <v>164</v>
      </c>
    </row>
    <row r="2014" spans="1:65" s="13" customFormat="1" ht="11.25">
      <c r="B2014" s="209"/>
      <c r="C2014" s="210"/>
      <c r="D2014" s="204" t="s">
        <v>176</v>
      </c>
      <c r="E2014" s="211" t="s">
        <v>1</v>
      </c>
      <c r="F2014" s="212" t="s">
        <v>2694</v>
      </c>
      <c r="G2014" s="210"/>
      <c r="H2014" s="213">
        <v>21.5</v>
      </c>
      <c r="I2014" s="214"/>
      <c r="J2014" s="210"/>
      <c r="K2014" s="210"/>
      <c r="L2014" s="215"/>
      <c r="M2014" s="216"/>
      <c r="N2014" s="217"/>
      <c r="O2014" s="217"/>
      <c r="P2014" s="217"/>
      <c r="Q2014" s="217"/>
      <c r="R2014" s="217"/>
      <c r="S2014" s="217"/>
      <c r="T2014" s="218"/>
      <c r="AT2014" s="219" t="s">
        <v>176</v>
      </c>
      <c r="AU2014" s="219" t="s">
        <v>84</v>
      </c>
      <c r="AV2014" s="13" t="s">
        <v>84</v>
      </c>
      <c r="AW2014" s="13" t="s">
        <v>32</v>
      </c>
      <c r="AX2014" s="13" t="s">
        <v>76</v>
      </c>
      <c r="AY2014" s="219" t="s">
        <v>164</v>
      </c>
    </row>
    <row r="2015" spans="1:65" s="13" customFormat="1" ht="11.25">
      <c r="B2015" s="209"/>
      <c r="C2015" s="210"/>
      <c r="D2015" s="204" t="s">
        <v>176</v>
      </c>
      <c r="E2015" s="211" t="s">
        <v>1</v>
      </c>
      <c r="F2015" s="212" t="s">
        <v>2695</v>
      </c>
      <c r="G2015" s="210"/>
      <c r="H2015" s="213">
        <v>13.9</v>
      </c>
      <c r="I2015" s="214"/>
      <c r="J2015" s="210"/>
      <c r="K2015" s="210"/>
      <c r="L2015" s="215"/>
      <c r="M2015" s="216"/>
      <c r="N2015" s="217"/>
      <c r="O2015" s="217"/>
      <c r="P2015" s="217"/>
      <c r="Q2015" s="217"/>
      <c r="R2015" s="217"/>
      <c r="S2015" s="217"/>
      <c r="T2015" s="218"/>
      <c r="AT2015" s="219" t="s">
        <v>176</v>
      </c>
      <c r="AU2015" s="219" t="s">
        <v>84</v>
      </c>
      <c r="AV2015" s="13" t="s">
        <v>84</v>
      </c>
      <c r="AW2015" s="13" t="s">
        <v>32</v>
      </c>
      <c r="AX2015" s="13" t="s">
        <v>76</v>
      </c>
      <c r="AY2015" s="219" t="s">
        <v>164</v>
      </c>
    </row>
    <row r="2016" spans="1:65" s="15" customFormat="1" ht="11.25">
      <c r="B2016" s="241"/>
      <c r="C2016" s="242"/>
      <c r="D2016" s="204" t="s">
        <v>176</v>
      </c>
      <c r="E2016" s="243" t="s">
        <v>1</v>
      </c>
      <c r="F2016" s="244" t="s">
        <v>423</v>
      </c>
      <c r="G2016" s="242"/>
      <c r="H2016" s="245">
        <v>51.5</v>
      </c>
      <c r="I2016" s="246"/>
      <c r="J2016" s="242"/>
      <c r="K2016" s="242"/>
      <c r="L2016" s="247"/>
      <c r="M2016" s="248"/>
      <c r="N2016" s="249"/>
      <c r="O2016" s="249"/>
      <c r="P2016" s="249"/>
      <c r="Q2016" s="249"/>
      <c r="R2016" s="249"/>
      <c r="S2016" s="249"/>
      <c r="T2016" s="250"/>
      <c r="AT2016" s="251" t="s">
        <v>176</v>
      </c>
      <c r="AU2016" s="251" t="s">
        <v>84</v>
      </c>
      <c r="AV2016" s="15" t="s">
        <v>303</v>
      </c>
      <c r="AW2016" s="15" t="s">
        <v>32</v>
      </c>
      <c r="AX2016" s="15" t="s">
        <v>76</v>
      </c>
      <c r="AY2016" s="251" t="s">
        <v>164</v>
      </c>
    </row>
    <row r="2017" spans="1:65" s="13" customFormat="1" ht="11.25">
      <c r="B2017" s="209"/>
      <c r="C2017" s="210"/>
      <c r="D2017" s="204" t="s">
        <v>176</v>
      </c>
      <c r="E2017" s="211" t="s">
        <v>1</v>
      </c>
      <c r="F2017" s="212" t="s">
        <v>2696</v>
      </c>
      <c r="G2017" s="210"/>
      <c r="H2017" s="213">
        <v>10.1</v>
      </c>
      <c r="I2017" s="214"/>
      <c r="J2017" s="210"/>
      <c r="K2017" s="210"/>
      <c r="L2017" s="215"/>
      <c r="M2017" s="216"/>
      <c r="N2017" s="217"/>
      <c r="O2017" s="217"/>
      <c r="P2017" s="217"/>
      <c r="Q2017" s="217"/>
      <c r="R2017" s="217"/>
      <c r="S2017" s="217"/>
      <c r="T2017" s="218"/>
      <c r="AT2017" s="219" t="s">
        <v>176</v>
      </c>
      <c r="AU2017" s="219" t="s">
        <v>84</v>
      </c>
      <c r="AV2017" s="13" t="s">
        <v>84</v>
      </c>
      <c r="AW2017" s="13" t="s">
        <v>32</v>
      </c>
      <c r="AX2017" s="13" t="s">
        <v>76</v>
      </c>
      <c r="AY2017" s="219" t="s">
        <v>164</v>
      </c>
    </row>
    <row r="2018" spans="1:65" s="13" customFormat="1" ht="11.25">
      <c r="B2018" s="209"/>
      <c r="C2018" s="210"/>
      <c r="D2018" s="204" t="s">
        <v>176</v>
      </c>
      <c r="E2018" s="211" t="s">
        <v>1</v>
      </c>
      <c r="F2018" s="212" t="s">
        <v>2697</v>
      </c>
      <c r="G2018" s="210"/>
      <c r="H2018" s="213">
        <v>21.6</v>
      </c>
      <c r="I2018" s="214"/>
      <c r="J2018" s="210"/>
      <c r="K2018" s="210"/>
      <c r="L2018" s="215"/>
      <c r="M2018" s="216"/>
      <c r="N2018" s="217"/>
      <c r="O2018" s="217"/>
      <c r="P2018" s="217"/>
      <c r="Q2018" s="217"/>
      <c r="R2018" s="217"/>
      <c r="S2018" s="217"/>
      <c r="T2018" s="218"/>
      <c r="AT2018" s="219" t="s">
        <v>176</v>
      </c>
      <c r="AU2018" s="219" t="s">
        <v>84</v>
      </c>
      <c r="AV2018" s="13" t="s">
        <v>84</v>
      </c>
      <c r="AW2018" s="13" t="s">
        <v>32</v>
      </c>
      <c r="AX2018" s="13" t="s">
        <v>76</v>
      </c>
      <c r="AY2018" s="219" t="s">
        <v>164</v>
      </c>
    </row>
    <row r="2019" spans="1:65" s="13" customFormat="1" ht="11.25">
      <c r="B2019" s="209"/>
      <c r="C2019" s="210"/>
      <c r="D2019" s="204" t="s">
        <v>176</v>
      </c>
      <c r="E2019" s="211" t="s">
        <v>1</v>
      </c>
      <c r="F2019" s="212" t="s">
        <v>2698</v>
      </c>
      <c r="G2019" s="210"/>
      <c r="H2019" s="213">
        <v>2.4</v>
      </c>
      <c r="I2019" s="214"/>
      <c r="J2019" s="210"/>
      <c r="K2019" s="210"/>
      <c r="L2019" s="215"/>
      <c r="M2019" s="216"/>
      <c r="N2019" s="217"/>
      <c r="O2019" s="217"/>
      <c r="P2019" s="217"/>
      <c r="Q2019" s="217"/>
      <c r="R2019" s="217"/>
      <c r="S2019" s="217"/>
      <c r="T2019" s="218"/>
      <c r="AT2019" s="219" t="s">
        <v>176</v>
      </c>
      <c r="AU2019" s="219" t="s">
        <v>84</v>
      </c>
      <c r="AV2019" s="13" t="s">
        <v>84</v>
      </c>
      <c r="AW2019" s="13" t="s">
        <v>32</v>
      </c>
      <c r="AX2019" s="13" t="s">
        <v>76</v>
      </c>
      <c r="AY2019" s="219" t="s">
        <v>164</v>
      </c>
    </row>
    <row r="2020" spans="1:65" s="13" customFormat="1" ht="11.25">
      <c r="B2020" s="209"/>
      <c r="C2020" s="210"/>
      <c r="D2020" s="204" t="s">
        <v>176</v>
      </c>
      <c r="E2020" s="211" t="s">
        <v>1</v>
      </c>
      <c r="F2020" s="212" t="s">
        <v>2699</v>
      </c>
      <c r="G2020" s="210"/>
      <c r="H2020" s="213">
        <v>12.4</v>
      </c>
      <c r="I2020" s="214"/>
      <c r="J2020" s="210"/>
      <c r="K2020" s="210"/>
      <c r="L2020" s="215"/>
      <c r="M2020" s="216"/>
      <c r="N2020" s="217"/>
      <c r="O2020" s="217"/>
      <c r="P2020" s="217"/>
      <c r="Q2020" s="217"/>
      <c r="R2020" s="217"/>
      <c r="S2020" s="217"/>
      <c r="T2020" s="218"/>
      <c r="AT2020" s="219" t="s">
        <v>176</v>
      </c>
      <c r="AU2020" s="219" t="s">
        <v>84</v>
      </c>
      <c r="AV2020" s="13" t="s">
        <v>84</v>
      </c>
      <c r="AW2020" s="13" t="s">
        <v>32</v>
      </c>
      <c r="AX2020" s="13" t="s">
        <v>76</v>
      </c>
      <c r="AY2020" s="219" t="s">
        <v>164</v>
      </c>
    </row>
    <row r="2021" spans="1:65" s="13" customFormat="1" ht="11.25">
      <c r="B2021" s="209"/>
      <c r="C2021" s="210"/>
      <c r="D2021" s="204" t="s">
        <v>176</v>
      </c>
      <c r="E2021" s="211" t="s">
        <v>1</v>
      </c>
      <c r="F2021" s="212" t="s">
        <v>2700</v>
      </c>
      <c r="G2021" s="210"/>
      <c r="H2021" s="213">
        <v>24.5</v>
      </c>
      <c r="I2021" s="214"/>
      <c r="J2021" s="210"/>
      <c r="K2021" s="210"/>
      <c r="L2021" s="215"/>
      <c r="M2021" s="216"/>
      <c r="N2021" s="217"/>
      <c r="O2021" s="217"/>
      <c r="P2021" s="217"/>
      <c r="Q2021" s="217"/>
      <c r="R2021" s="217"/>
      <c r="S2021" s="217"/>
      <c r="T2021" s="218"/>
      <c r="AT2021" s="219" t="s">
        <v>176</v>
      </c>
      <c r="AU2021" s="219" t="s">
        <v>84</v>
      </c>
      <c r="AV2021" s="13" t="s">
        <v>84</v>
      </c>
      <c r="AW2021" s="13" t="s">
        <v>32</v>
      </c>
      <c r="AX2021" s="13" t="s">
        <v>76</v>
      </c>
      <c r="AY2021" s="219" t="s">
        <v>164</v>
      </c>
    </row>
    <row r="2022" spans="1:65" s="15" customFormat="1" ht="11.25">
      <c r="B2022" s="241"/>
      <c r="C2022" s="242"/>
      <c r="D2022" s="204" t="s">
        <v>176</v>
      </c>
      <c r="E2022" s="243" t="s">
        <v>1</v>
      </c>
      <c r="F2022" s="244" t="s">
        <v>423</v>
      </c>
      <c r="G2022" s="242"/>
      <c r="H2022" s="245">
        <v>71</v>
      </c>
      <c r="I2022" s="246"/>
      <c r="J2022" s="242"/>
      <c r="K2022" s="242"/>
      <c r="L2022" s="247"/>
      <c r="M2022" s="248"/>
      <c r="N2022" s="249"/>
      <c r="O2022" s="249"/>
      <c r="P2022" s="249"/>
      <c r="Q2022" s="249"/>
      <c r="R2022" s="249"/>
      <c r="S2022" s="249"/>
      <c r="T2022" s="250"/>
      <c r="AT2022" s="251" t="s">
        <v>176</v>
      </c>
      <c r="AU2022" s="251" t="s">
        <v>84</v>
      </c>
      <c r="AV2022" s="15" t="s">
        <v>303</v>
      </c>
      <c r="AW2022" s="15" t="s">
        <v>32</v>
      </c>
      <c r="AX2022" s="15" t="s">
        <v>76</v>
      </c>
      <c r="AY2022" s="251" t="s">
        <v>164</v>
      </c>
    </row>
    <row r="2023" spans="1:65" s="14" customFormat="1" ht="11.25">
      <c r="B2023" s="220"/>
      <c r="C2023" s="221"/>
      <c r="D2023" s="204" t="s">
        <v>176</v>
      </c>
      <c r="E2023" s="222" t="s">
        <v>1</v>
      </c>
      <c r="F2023" s="223" t="s">
        <v>185</v>
      </c>
      <c r="G2023" s="221"/>
      <c r="H2023" s="224">
        <v>122.5</v>
      </c>
      <c r="I2023" s="225"/>
      <c r="J2023" s="221"/>
      <c r="K2023" s="221"/>
      <c r="L2023" s="226"/>
      <c r="M2023" s="227"/>
      <c r="N2023" s="228"/>
      <c r="O2023" s="228"/>
      <c r="P2023" s="228"/>
      <c r="Q2023" s="228"/>
      <c r="R2023" s="228"/>
      <c r="S2023" s="228"/>
      <c r="T2023" s="229"/>
      <c r="AT2023" s="230" t="s">
        <v>176</v>
      </c>
      <c r="AU2023" s="230" t="s">
        <v>84</v>
      </c>
      <c r="AV2023" s="14" t="s">
        <v>172</v>
      </c>
      <c r="AW2023" s="14" t="s">
        <v>32</v>
      </c>
      <c r="AX2023" s="14" t="s">
        <v>82</v>
      </c>
      <c r="AY2023" s="230" t="s">
        <v>164</v>
      </c>
    </row>
    <row r="2024" spans="1:65" s="2" customFormat="1" ht="24.2" customHeight="1">
      <c r="A2024" s="34"/>
      <c r="B2024" s="35"/>
      <c r="C2024" s="191" t="s">
        <v>2738</v>
      </c>
      <c r="D2024" s="191" t="s">
        <v>167</v>
      </c>
      <c r="E2024" s="192" t="s">
        <v>2739</v>
      </c>
      <c r="F2024" s="193" t="s">
        <v>2740</v>
      </c>
      <c r="G2024" s="194" t="s">
        <v>244</v>
      </c>
      <c r="H2024" s="195">
        <v>17</v>
      </c>
      <c r="I2024" s="196"/>
      <c r="J2024" s="197">
        <f>ROUND(I2024*H2024,2)</f>
        <v>0</v>
      </c>
      <c r="K2024" s="193" t="s">
        <v>171</v>
      </c>
      <c r="L2024" s="39"/>
      <c r="M2024" s="198" t="s">
        <v>1</v>
      </c>
      <c r="N2024" s="199" t="s">
        <v>42</v>
      </c>
      <c r="O2024" s="71"/>
      <c r="P2024" s="200">
        <f>O2024*H2024</f>
        <v>0</v>
      </c>
      <c r="Q2024" s="200">
        <v>2.2499999999999998E-3</v>
      </c>
      <c r="R2024" s="200">
        <f>Q2024*H2024</f>
        <v>3.8249999999999999E-2</v>
      </c>
      <c r="S2024" s="200">
        <v>0</v>
      </c>
      <c r="T2024" s="201">
        <f>S2024*H2024</f>
        <v>0</v>
      </c>
      <c r="U2024" s="34"/>
      <c r="V2024" s="34"/>
      <c r="W2024" s="34"/>
      <c r="X2024" s="34"/>
      <c r="Y2024" s="34"/>
      <c r="Z2024" s="34"/>
      <c r="AA2024" s="34"/>
      <c r="AB2024" s="34"/>
      <c r="AC2024" s="34"/>
      <c r="AD2024" s="34"/>
      <c r="AE2024" s="34"/>
      <c r="AR2024" s="202" t="s">
        <v>865</v>
      </c>
      <c r="AT2024" s="202" t="s">
        <v>167</v>
      </c>
      <c r="AU2024" s="202" t="s">
        <v>84</v>
      </c>
      <c r="AY2024" s="17" t="s">
        <v>164</v>
      </c>
      <c r="BE2024" s="203">
        <f>IF(N2024="základní",J2024,0)</f>
        <v>0</v>
      </c>
      <c r="BF2024" s="203">
        <f>IF(N2024="snížená",J2024,0)</f>
        <v>0</v>
      </c>
      <c r="BG2024" s="203">
        <f>IF(N2024="zákl. přenesená",J2024,0)</f>
        <v>0</v>
      </c>
      <c r="BH2024" s="203">
        <f>IF(N2024="sníž. přenesená",J2024,0)</f>
        <v>0</v>
      </c>
      <c r="BI2024" s="203">
        <f>IF(N2024="nulová",J2024,0)</f>
        <v>0</v>
      </c>
      <c r="BJ2024" s="17" t="s">
        <v>84</v>
      </c>
      <c r="BK2024" s="203">
        <f>ROUND(I2024*H2024,2)</f>
        <v>0</v>
      </c>
      <c r="BL2024" s="17" t="s">
        <v>865</v>
      </c>
      <c r="BM2024" s="202" t="s">
        <v>2741</v>
      </c>
    </row>
    <row r="2025" spans="1:65" s="2" customFormat="1" ht="29.25">
      <c r="A2025" s="34"/>
      <c r="B2025" s="35"/>
      <c r="C2025" s="36"/>
      <c r="D2025" s="204" t="s">
        <v>174</v>
      </c>
      <c r="E2025" s="36"/>
      <c r="F2025" s="205" t="s">
        <v>2742</v>
      </c>
      <c r="G2025" s="36"/>
      <c r="H2025" s="36"/>
      <c r="I2025" s="206"/>
      <c r="J2025" s="36"/>
      <c r="K2025" s="36"/>
      <c r="L2025" s="39"/>
      <c r="M2025" s="207"/>
      <c r="N2025" s="208"/>
      <c r="O2025" s="71"/>
      <c r="P2025" s="71"/>
      <c r="Q2025" s="71"/>
      <c r="R2025" s="71"/>
      <c r="S2025" s="71"/>
      <c r="T2025" s="72"/>
      <c r="U2025" s="34"/>
      <c r="V2025" s="34"/>
      <c r="W2025" s="34"/>
      <c r="X2025" s="34"/>
      <c r="Y2025" s="34"/>
      <c r="Z2025" s="34"/>
      <c r="AA2025" s="34"/>
      <c r="AB2025" s="34"/>
      <c r="AC2025" s="34"/>
      <c r="AD2025" s="34"/>
      <c r="AE2025" s="34"/>
      <c r="AT2025" s="17" t="s">
        <v>174</v>
      </c>
      <c r="AU2025" s="17" t="s">
        <v>84</v>
      </c>
    </row>
    <row r="2026" spans="1:65" s="13" customFormat="1" ht="11.25">
      <c r="B2026" s="209"/>
      <c r="C2026" s="210"/>
      <c r="D2026" s="204" t="s">
        <v>176</v>
      </c>
      <c r="E2026" s="211" t="s">
        <v>1</v>
      </c>
      <c r="F2026" s="212" t="s">
        <v>2716</v>
      </c>
      <c r="G2026" s="210"/>
      <c r="H2026" s="213">
        <v>17</v>
      </c>
      <c r="I2026" s="214"/>
      <c r="J2026" s="210"/>
      <c r="K2026" s="210"/>
      <c r="L2026" s="215"/>
      <c r="M2026" s="216"/>
      <c r="N2026" s="217"/>
      <c r="O2026" s="217"/>
      <c r="P2026" s="217"/>
      <c r="Q2026" s="217"/>
      <c r="R2026" s="217"/>
      <c r="S2026" s="217"/>
      <c r="T2026" s="218"/>
      <c r="AT2026" s="219" t="s">
        <v>176</v>
      </c>
      <c r="AU2026" s="219" t="s">
        <v>84</v>
      </c>
      <c r="AV2026" s="13" t="s">
        <v>84</v>
      </c>
      <c r="AW2026" s="13" t="s">
        <v>32</v>
      </c>
      <c r="AX2026" s="13" t="s">
        <v>82</v>
      </c>
      <c r="AY2026" s="219" t="s">
        <v>164</v>
      </c>
    </row>
    <row r="2027" spans="1:65" s="2" customFormat="1" ht="24.2" customHeight="1">
      <c r="A2027" s="34"/>
      <c r="B2027" s="35"/>
      <c r="C2027" s="191" t="s">
        <v>2743</v>
      </c>
      <c r="D2027" s="191" t="s">
        <v>167</v>
      </c>
      <c r="E2027" s="192" t="s">
        <v>2744</v>
      </c>
      <c r="F2027" s="193" t="s">
        <v>2745</v>
      </c>
      <c r="G2027" s="194" t="s">
        <v>244</v>
      </c>
      <c r="H2027" s="195">
        <v>17</v>
      </c>
      <c r="I2027" s="196"/>
      <c r="J2027" s="197">
        <f>ROUND(I2027*H2027,2)</f>
        <v>0</v>
      </c>
      <c r="K2027" s="193" t="s">
        <v>171</v>
      </c>
      <c r="L2027" s="39"/>
      <c r="M2027" s="198" t="s">
        <v>1</v>
      </c>
      <c r="N2027" s="199" t="s">
        <v>42</v>
      </c>
      <c r="O2027" s="71"/>
      <c r="P2027" s="200">
        <f>O2027*H2027</f>
        <v>0</v>
      </c>
      <c r="Q2027" s="200">
        <v>1.4400000000000001E-3</v>
      </c>
      <c r="R2027" s="200">
        <f>Q2027*H2027</f>
        <v>2.4480000000000002E-2</v>
      </c>
      <c r="S2027" s="200">
        <v>0</v>
      </c>
      <c r="T2027" s="201">
        <f>S2027*H2027</f>
        <v>0</v>
      </c>
      <c r="U2027" s="34"/>
      <c r="V2027" s="34"/>
      <c r="W2027" s="34"/>
      <c r="X2027" s="34"/>
      <c r="Y2027" s="34"/>
      <c r="Z2027" s="34"/>
      <c r="AA2027" s="34"/>
      <c r="AB2027" s="34"/>
      <c r="AC2027" s="34"/>
      <c r="AD2027" s="34"/>
      <c r="AE2027" s="34"/>
      <c r="AR2027" s="202" t="s">
        <v>865</v>
      </c>
      <c r="AT2027" s="202" t="s">
        <v>167</v>
      </c>
      <c r="AU2027" s="202" t="s">
        <v>84</v>
      </c>
      <c r="AY2027" s="17" t="s">
        <v>164</v>
      </c>
      <c r="BE2027" s="203">
        <f>IF(N2027="základní",J2027,0)</f>
        <v>0</v>
      </c>
      <c r="BF2027" s="203">
        <f>IF(N2027="snížená",J2027,0)</f>
        <v>0</v>
      </c>
      <c r="BG2027" s="203">
        <f>IF(N2027="zákl. přenesená",J2027,0)</f>
        <v>0</v>
      </c>
      <c r="BH2027" s="203">
        <f>IF(N2027="sníž. přenesená",J2027,0)</f>
        <v>0</v>
      </c>
      <c r="BI2027" s="203">
        <f>IF(N2027="nulová",J2027,0)</f>
        <v>0</v>
      </c>
      <c r="BJ2027" s="17" t="s">
        <v>84</v>
      </c>
      <c r="BK2027" s="203">
        <f>ROUND(I2027*H2027,2)</f>
        <v>0</v>
      </c>
      <c r="BL2027" s="17" t="s">
        <v>865</v>
      </c>
      <c r="BM2027" s="202" t="s">
        <v>2746</v>
      </c>
    </row>
    <row r="2028" spans="1:65" s="2" customFormat="1" ht="19.5">
      <c r="A2028" s="34"/>
      <c r="B2028" s="35"/>
      <c r="C2028" s="36"/>
      <c r="D2028" s="204" t="s">
        <v>174</v>
      </c>
      <c r="E2028" s="36"/>
      <c r="F2028" s="205" t="s">
        <v>2747</v>
      </c>
      <c r="G2028" s="36"/>
      <c r="H2028" s="36"/>
      <c r="I2028" s="206"/>
      <c r="J2028" s="36"/>
      <c r="K2028" s="36"/>
      <c r="L2028" s="39"/>
      <c r="M2028" s="207"/>
      <c r="N2028" s="208"/>
      <c r="O2028" s="71"/>
      <c r="P2028" s="71"/>
      <c r="Q2028" s="71"/>
      <c r="R2028" s="71"/>
      <c r="S2028" s="71"/>
      <c r="T2028" s="72"/>
      <c r="U2028" s="34"/>
      <c r="V2028" s="34"/>
      <c r="W2028" s="34"/>
      <c r="X2028" s="34"/>
      <c r="Y2028" s="34"/>
      <c r="Z2028" s="34"/>
      <c r="AA2028" s="34"/>
      <c r="AB2028" s="34"/>
      <c r="AC2028" s="34"/>
      <c r="AD2028" s="34"/>
      <c r="AE2028" s="34"/>
      <c r="AT2028" s="17" t="s">
        <v>174</v>
      </c>
      <c r="AU2028" s="17" t="s">
        <v>84</v>
      </c>
    </row>
    <row r="2029" spans="1:65" s="13" customFormat="1" ht="11.25">
      <c r="B2029" s="209"/>
      <c r="C2029" s="210"/>
      <c r="D2029" s="204" t="s">
        <v>176</v>
      </c>
      <c r="E2029" s="211" t="s">
        <v>1</v>
      </c>
      <c r="F2029" s="212" t="s">
        <v>2716</v>
      </c>
      <c r="G2029" s="210"/>
      <c r="H2029" s="213">
        <v>17</v>
      </c>
      <c r="I2029" s="214"/>
      <c r="J2029" s="210"/>
      <c r="K2029" s="210"/>
      <c r="L2029" s="215"/>
      <c r="M2029" s="216"/>
      <c r="N2029" s="217"/>
      <c r="O2029" s="217"/>
      <c r="P2029" s="217"/>
      <c r="Q2029" s="217"/>
      <c r="R2029" s="217"/>
      <c r="S2029" s="217"/>
      <c r="T2029" s="218"/>
      <c r="AT2029" s="219" t="s">
        <v>176</v>
      </c>
      <c r="AU2029" s="219" t="s">
        <v>84</v>
      </c>
      <c r="AV2029" s="13" t="s">
        <v>84</v>
      </c>
      <c r="AW2029" s="13" t="s">
        <v>32</v>
      </c>
      <c r="AX2029" s="13" t="s">
        <v>82</v>
      </c>
      <c r="AY2029" s="219" t="s">
        <v>164</v>
      </c>
    </row>
    <row r="2030" spans="1:65" s="2" customFormat="1" ht="14.45" customHeight="1">
      <c r="A2030" s="34"/>
      <c r="B2030" s="35"/>
      <c r="C2030" s="191" t="s">
        <v>2748</v>
      </c>
      <c r="D2030" s="191" t="s">
        <v>167</v>
      </c>
      <c r="E2030" s="192" t="s">
        <v>2749</v>
      </c>
      <c r="F2030" s="193" t="s">
        <v>2750</v>
      </c>
      <c r="G2030" s="194" t="s">
        <v>258</v>
      </c>
      <c r="H2030" s="195">
        <v>36.4</v>
      </c>
      <c r="I2030" s="196"/>
      <c r="J2030" s="197">
        <f>ROUND(I2030*H2030,2)</f>
        <v>0</v>
      </c>
      <c r="K2030" s="193" t="s">
        <v>171</v>
      </c>
      <c r="L2030" s="39"/>
      <c r="M2030" s="198" t="s">
        <v>1</v>
      </c>
      <c r="N2030" s="199" t="s">
        <v>42</v>
      </c>
      <c r="O2030" s="71"/>
      <c r="P2030" s="200">
        <f>O2030*H2030</f>
        <v>0</v>
      </c>
      <c r="Q2030" s="200">
        <v>5.0000000000000001E-4</v>
      </c>
      <c r="R2030" s="200">
        <f>Q2030*H2030</f>
        <v>1.8200000000000001E-2</v>
      </c>
      <c r="S2030" s="200">
        <v>0</v>
      </c>
      <c r="T2030" s="201">
        <f>S2030*H2030</f>
        <v>0</v>
      </c>
      <c r="U2030" s="34"/>
      <c r="V2030" s="34"/>
      <c r="W2030" s="34"/>
      <c r="X2030" s="34"/>
      <c r="Y2030" s="34"/>
      <c r="Z2030" s="34"/>
      <c r="AA2030" s="34"/>
      <c r="AB2030" s="34"/>
      <c r="AC2030" s="34"/>
      <c r="AD2030" s="34"/>
      <c r="AE2030" s="34"/>
      <c r="AR2030" s="202" t="s">
        <v>865</v>
      </c>
      <c r="AT2030" s="202" t="s">
        <v>167</v>
      </c>
      <c r="AU2030" s="202" t="s">
        <v>84</v>
      </c>
      <c r="AY2030" s="17" t="s">
        <v>164</v>
      </c>
      <c r="BE2030" s="203">
        <f>IF(N2030="základní",J2030,0)</f>
        <v>0</v>
      </c>
      <c r="BF2030" s="203">
        <f>IF(N2030="snížená",J2030,0)</f>
        <v>0</v>
      </c>
      <c r="BG2030" s="203">
        <f>IF(N2030="zákl. přenesená",J2030,0)</f>
        <v>0</v>
      </c>
      <c r="BH2030" s="203">
        <f>IF(N2030="sníž. přenesená",J2030,0)</f>
        <v>0</v>
      </c>
      <c r="BI2030" s="203">
        <f>IF(N2030="nulová",J2030,0)</f>
        <v>0</v>
      </c>
      <c r="BJ2030" s="17" t="s">
        <v>84</v>
      </c>
      <c r="BK2030" s="203">
        <f>ROUND(I2030*H2030,2)</f>
        <v>0</v>
      </c>
      <c r="BL2030" s="17" t="s">
        <v>865</v>
      </c>
      <c r="BM2030" s="202" t="s">
        <v>2751</v>
      </c>
    </row>
    <row r="2031" spans="1:65" s="2" customFormat="1" ht="11.25">
      <c r="A2031" s="34"/>
      <c r="B2031" s="35"/>
      <c r="C2031" s="36"/>
      <c r="D2031" s="204" t="s">
        <v>174</v>
      </c>
      <c r="E2031" s="36"/>
      <c r="F2031" s="205" t="s">
        <v>2752</v>
      </c>
      <c r="G2031" s="36"/>
      <c r="H2031" s="36"/>
      <c r="I2031" s="206"/>
      <c r="J2031" s="36"/>
      <c r="K2031" s="36"/>
      <c r="L2031" s="39"/>
      <c r="M2031" s="207"/>
      <c r="N2031" s="208"/>
      <c r="O2031" s="71"/>
      <c r="P2031" s="71"/>
      <c r="Q2031" s="71"/>
      <c r="R2031" s="71"/>
      <c r="S2031" s="71"/>
      <c r="T2031" s="72"/>
      <c r="U2031" s="34"/>
      <c r="V2031" s="34"/>
      <c r="W2031" s="34"/>
      <c r="X2031" s="34"/>
      <c r="Y2031" s="34"/>
      <c r="Z2031" s="34"/>
      <c r="AA2031" s="34"/>
      <c r="AB2031" s="34"/>
      <c r="AC2031" s="34"/>
      <c r="AD2031" s="34"/>
      <c r="AE2031" s="34"/>
      <c r="AT2031" s="17" t="s">
        <v>174</v>
      </c>
      <c r="AU2031" s="17" t="s">
        <v>84</v>
      </c>
    </row>
    <row r="2032" spans="1:65" s="13" customFormat="1" ht="11.25">
      <c r="B2032" s="209"/>
      <c r="C2032" s="210"/>
      <c r="D2032" s="204" t="s">
        <v>176</v>
      </c>
      <c r="E2032" s="211" t="s">
        <v>1</v>
      </c>
      <c r="F2032" s="212" t="s">
        <v>2695</v>
      </c>
      <c r="G2032" s="210"/>
      <c r="H2032" s="213">
        <v>13.9</v>
      </c>
      <c r="I2032" s="214"/>
      <c r="J2032" s="210"/>
      <c r="K2032" s="210"/>
      <c r="L2032" s="215"/>
      <c r="M2032" s="216"/>
      <c r="N2032" s="217"/>
      <c r="O2032" s="217"/>
      <c r="P2032" s="217"/>
      <c r="Q2032" s="217"/>
      <c r="R2032" s="217"/>
      <c r="S2032" s="217"/>
      <c r="T2032" s="218"/>
      <c r="AT2032" s="219" t="s">
        <v>176</v>
      </c>
      <c r="AU2032" s="219" t="s">
        <v>84</v>
      </c>
      <c r="AV2032" s="13" t="s">
        <v>84</v>
      </c>
      <c r="AW2032" s="13" t="s">
        <v>32</v>
      </c>
      <c r="AX2032" s="13" t="s">
        <v>76</v>
      </c>
      <c r="AY2032" s="219" t="s">
        <v>164</v>
      </c>
    </row>
    <row r="2033" spans="1:65" s="13" customFormat="1" ht="11.25">
      <c r="B2033" s="209"/>
      <c r="C2033" s="210"/>
      <c r="D2033" s="204" t="s">
        <v>176</v>
      </c>
      <c r="E2033" s="211" t="s">
        <v>1</v>
      </c>
      <c r="F2033" s="212" t="s">
        <v>2696</v>
      </c>
      <c r="G2033" s="210"/>
      <c r="H2033" s="213">
        <v>10.1</v>
      </c>
      <c r="I2033" s="214"/>
      <c r="J2033" s="210"/>
      <c r="K2033" s="210"/>
      <c r="L2033" s="215"/>
      <c r="M2033" s="216"/>
      <c r="N2033" s="217"/>
      <c r="O2033" s="217"/>
      <c r="P2033" s="217"/>
      <c r="Q2033" s="217"/>
      <c r="R2033" s="217"/>
      <c r="S2033" s="217"/>
      <c r="T2033" s="218"/>
      <c r="AT2033" s="219" t="s">
        <v>176</v>
      </c>
      <c r="AU2033" s="219" t="s">
        <v>84</v>
      </c>
      <c r="AV2033" s="13" t="s">
        <v>84</v>
      </c>
      <c r="AW2033" s="13" t="s">
        <v>32</v>
      </c>
      <c r="AX2033" s="13" t="s">
        <v>76</v>
      </c>
      <c r="AY2033" s="219" t="s">
        <v>164</v>
      </c>
    </row>
    <row r="2034" spans="1:65" s="13" customFormat="1" ht="11.25">
      <c r="B2034" s="209"/>
      <c r="C2034" s="210"/>
      <c r="D2034" s="204" t="s">
        <v>176</v>
      </c>
      <c r="E2034" s="211" t="s">
        <v>1</v>
      </c>
      <c r="F2034" s="212" t="s">
        <v>2699</v>
      </c>
      <c r="G2034" s="210"/>
      <c r="H2034" s="213">
        <v>12.4</v>
      </c>
      <c r="I2034" s="214"/>
      <c r="J2034" s="210"/>
      <c r="K2034" s="210"/>
      <c r="L2034" s="215"/>
      <c r="M2034" s="216"/>
      <c r="N2034" s="217"/>
      <c r="O2034" s="217"/>
      <c r="P2034" s="217"/>
      <c r="Q2034" s="217"/>
      <c r="R2034" s="217"/>
      <c r="S2034" s="217"/>
      <c r="T2034" s="218"/>
      <c r="AT2034" s="219" t="s">
        <v>176</v>
      </c>
      <c r="AU2034" s="219" t="s">
        <v>84</v>
      </c>
      <c r="AV2034" s="13" t="s">
        <v>84</v>
      </c>
      <c r="AW2034" s="13" t="s">
        <v>32</v>
      </c>
      <c r="AX2034" s="13" t="s">
        <v>76</v>
      </c>
      <c r="AY2034" s="219" t="s">
        <v>164</v>
      </c>
    </row>
    <row r="2035" spans="1:65" s="14" customFormat="1" ht="11.25">
      <c r="B2035" s="220"/>
      <c r="C2035" s="221"/>
      <c r="D2035" s="204" t="s">
        <v>176</v>
      </c>
      <c r="E2035" s="222" t="s">
        <v>1</v>
      </c>
      <c r="F2035" s="223" t="s">
        <v>185</v>
      </c>
      <c r="G2035" s="221"/>
      <c r="H2035" s="224">
        <v>36.4</v>
      </c>
      <c r="I2035" s="225"/>
      <c r="J2035" s="221"/>
      <c r="K2035" s="221"/>
      <c r="L2035" s="226"/>
      <c r="M2035" s="227"/>
      <c r="N2035" s="228"/>
      <c r="O2035" s="228"/>
      <c r="P2035" s="228"/>
      <c r="Q2035" s="228"/>
      <c r="R2035" s="228"/>
      <c r="S2035" s="228"/>
      <c r="T2035" s="229"/>
      <c r="AT2035" s="230" t="s">
        <v>176</v>
      </c>
      <c r="AU2035" s="230" t="s">
        <v>84</v>
      </c>
      <c r="AV2035" s="14" t="s">
        <v>172</v>
      </c>
      <c r="AW2035" s="14" t="s">
        <v>32</v>
      </c>
      <c r="AX2035" s="14" t="s">
        <v>82</v>
      </c>
      <c r="AY2035" s="230" t="s">
        <v>164</v>
      </c>
    </row>
    <row r="2036" spans="1:65" s="2" customFormat="1" ht="14.45" customHeight="1">
      <c r="A2036" s="34"/>
      <c r="B2036" s="35"/>
      <c r="C2036" s="231" t="s">
        <v>2753</v>
      </c>
      <c r="D2036" s="231" t="s">
        <v>218</v>
      </c>
      <c r="E2036" s="232" t="s">
        <v>2754</v>
      </c>
      <c r="F2036" s="233" t="s">
        <v>2755</v>
      </c>
      <c r="G2036" s="234" t="s">
        <v>258</v>
      </c>
      <c r="H2036" s="235">
        <v>56.634999999999998</v>
      </c>
      <c r="I2036" s="236"/>
      <c r="J2036" s="237">
        <f>ROUND(I2036*H2036,2)</f>
        <v>0</v>
      </c>
      <c r="K2036" s="233" t="s">
        <v>171</v>
      </c>
      <c r="L2036" s="238"/>
      <c r="M2036" s="239" t="s">
        <v>1</v>
      </c>
      <c r="N2036" s="240" t="s">
        <v>42</v>
      </c>
      <c r="O2036" s="71"/>
      <c r="P2036" s="200">
        <f>O2036*H2036</f>
        <v>0</v>
      </c>
      <c r="Q2036" s="200">
        <v>2.3500000000000001E-3</v>
      </c>
      <c r="R2036" s="200">
        <f>Q2036*H2036</f>
        <v>0.13309225</v>
      </c>
      <c r="S2036" s="200">
        <v>0</v>
      </c>
      <c r="T2036" s="201">
        <f>S2036*H2036</f>
        <v>0</v>
      </c>
      <c r="U2036" s="34"/>
      <c r="V2036" s="34"/>
      <c r="W2036" s="34"/>
      <c r="X2036" s="34"/>
      <c r="Y2036" s="34"/>
      <c r="Z2036" s="34"/>
      <c r="AA2036" s="34"/>
      <c r="AB2036" s="34"/>
      <c r="AC2036" s="34"/>
      <c r="AD2036" s="34"/>
      <c r="AE2036" s="34"/>
      <c r="AR2036" s="202" t="s">
        <v>1069</v>
      </c>
      <c r="AT2036" s="202" t="s">
        <v>218</v>
      </c>
      <c r="AU2036" s="202" t="s">
        <v>84</v>
      </c>
      <c r="AY2036" s="17" t="s">
        <v>164</v>
      </c>
      <c r="BE2036" s="203">
        <f>IF(N2036="základní",J2036,0)</f>
        <v>0</v>
      </c>
      <c r="BF2036" s="203">
        <f>IF(N2036="snížená",J2036,0)</f>
        <v>0</v>
      </c>
      <c r="BG2036" s="203">
        <f>IF(N2036="zákl. přenesená",J2036,0)</f>
        <v>0</v>
      </c>
      <c r="BH2036" s="203">
        <f>IF(N2036="sníž. přenesená",J2036,0)</f>
        <v>0</v>
      </c>
      <c r="BI2036" s="203">
        <f>IF(N2036="nulová",J2036,0)</f>
        <v>0</v>
      </c>
      <c r="BJ2036" s="17" t="s">
        <v>84</v>
      </c>
      <c r="BK2036" s="203">
        <f>ROUND(I2036*H2036,2)</f>
        <v>0</v>
      </c>
      <c r="BL2036" s="17" t="s">
        <v>865</v>
      </c>
      <c r="BM2036" s="202" t="s">
        <v>2756</v>
      </c>
    </row>
    <row r="2037" spans="1:65" s="2" customFormat="1" ht="11.25">
      <c r="A2037" s="34"/>
      <c r="B2037" s="35"/>
      <c r="C2037" s="36"/>
      <c r="D2037" s="204" t="s">
        <v>174</v>
      </c>
      <c r="E2037" s="36"/>
      <c r="F2037" s="205" t="s">
        <v>2755</v>
      </c>
      <c r="G2037" s="36"/>
      <c r="H2037" s="36"/>
      <c r="I2037" s="206"/>
      <c r="J2037" s="36"/>
      <c r="K2037" s="36"/>
      <c r="L2037" s="39"/>
      <c r="M2037" s="207"/>
      <c r="N2037" s="208"/>
      <c r="O2037" s="71"/>
      <c r="P2037" s="71"/>
      <c r="Q2037" s="71"/>
      <c r="R2037" s="71"/>
      <c r="S2037" s="71"/>
      <c r="T2037" s="72"/>
      <c r="U2037" s="34"/>
      <c r="V2037" s="34"/>
      <c r="W2037" s="34"/>
      <c r="X2037" s="34"/>
      <c r="Y2037" s="34"/>
      <c r="Z2037" s="34"/>
      <c r="AA2037" s="34"/>
      <c r="AB2037" s="34"/>
      <c r="AC2037" s="34"/>
      <c r="AD2037" s="34"/>
      <c r="AE2037" s="34"/>
      <c r="AT2037" s="17" t="s">
        <v>174</v>
      </c>
      <c r="AU2037" s="17" t="s">
        <v>84</v>
      </c>
    </row>
    <row r="2038" spans="1:65" s="13" customFormat="1" ht="11.25">
      <c r="B2038" s="209"/>
      <c r="C2038" s="210"/>
      <c r="D2038" s="204" t="s">
        <v>176</v>
      </c>
      <c r="E2038" s="210"/>
      <c r="F2038" s="212" t="s">
        <v>2757</v>
      </c>
      <c r="G2038" s="210"/>
      <c r="H2038" s="213">
        <v>56.634999999999998</v>
      </c>
      <c r="I2038" s="214"/>
      <c r="J2038" s="210"/>
      <c r="K2038" s="210"/>
      <c r="L2038" s="215"/>
      <c r="M2038" s="216"/>
      <c r="N2038" s="217"/>
      <c r="O2038" s="217"/>
      <c r="P2038" s="217"/>
      <c r="Q2038" s="217"/>
      <c r="R2038" s="217"/>
      <c r="S2038" s="217"/>
      <c r="T2038" s="218"/>
      <c r="AT2038" s="219" t="s">
        <v>176</v>
      </c>
      <c r="AU2038" s="219" t="s">
        <v>84</v>
      </c>
      <c r="AV2038" s="13" t="s">
        <v>84</v>
      </c>
      <c r="AW2038" s="13" t="s">
        <v>4</v>
      </c>
      <c r="AX2038" s="13" t="s">
        <v>82</v>
      </c>
      <c r="AY2038" s="219" t="s">
        <v>164</v>
      </c>
    </row>
    <row r="2039" spans="1:65" s="2" customFormat="1" ht="14.45" customHeight="1">
      <c r="A2039" s="34"/>
      <c r="B2039" s="35"/>
      <c r="C2039" s="191" t="s">
        <v>2758</v>
      </c>
      <c r="D2039" s="191" t="s">
        <v>167</v>
      </c>
      <c r="E2039" s="192" t="s">
        <v>2759</v>
      </c>
      <c r="F2039" s="193" t="s">
        <v>2760</v>
      </c>
      <c r="G2039" s="194" t="s">
        <v>258</v>
      </c>
      <c r="H2039" s="195">
        <v>86.1</v>
      </c>
      <c r="I2039" s="196"/>
      <c r="J2039" s="197">
        <f>ROUND(I2039*H2039,2)</f>
        <v>0</v>
      </c>
      <c r="K2039" s="193" t="s">
        <v>171</v>
      </c>
      <c r="L2039" s="39"/>
      <c r="M2039" s="198" t="s">
        <v>1</v>
      </c>
      <c r="N2039" s="199" t="s">
        <v>42</v>
      </c>
      <c r="O2039" s="71"/>
      <c r="P2039" s="200">
        <f>O2039*H2039</f>
        <v>0</v>
      </c>
      <c r="Q2039" s="200">
        <v>2.9999999999999997E-4</v>
      </c>
      <c r="R2039" s="200">
        <f>Q2039*H2039</f>
        <v>2.5829999999999995E-2</v>
      </c>
      <c r="S2039" s="200">
        <v>0</v>
      </c>
      <c r="T2039" s="201">
        <f>S2039*H2039</f>
        <v>0</v>
      </c>
      <c r="U2039" s="34"/>
      <c r="V2039" s="34"/>
      <c r="W2039" s="34"/>
      <c r="X2039" s="34"/>
      <c r="Y2039" s="34"/>
      <c r="Z2039" s="34"/>
      <c r="AA2039" s="34"/>
      <c r="AB2039" s="34"/>
      <c r="AC2039" s="34"/>
      <c r="AD2039" s="34"/>
      <c r="AE2039" s="34"/>
      <c r="AR2039" s="202" t="s">
        <v>865</v>
      </c>
      <c r="AT2039" s="202" t="s">
        <v>167</v>
      </c>
      <c r="AU2039" s="202" t="s">
        <v>84</v>
      </c>
      <c r="AY2039" s="17" t="s">
        <v>164</v>
      </c>
      <c r="BE2039" s="203">
        <f>IF(N2039="základní",J2039,0)</f>
        <v>0</v>
      </c>
      <c r="BF2039" s="203">
        <f>IF(N2039="snížená",J2039,0)</f>
        <v>0</v>
      </c>
      <c r="BG2039" s="203">
        <f>IF(N2039="zákl. přenesená",J2039,0)</f>
        <v>0</v>
      </c>
      <c r="BH2039" s="203">
        <f>IF(N2039="sníž. přenesená",J2039,0)</f>
        <v>0</v>
      </c>
      <c r="BI2039" s="203">
        <f>IF(N2039="nulová",J2039,0)</f>
        <v>0</v>
      </c>
      <c r="BJ2039" s="17" t="s">
        <v>84</v>
      </c>
      <c r="BK2039" s="203">
        <f>ROUND(I2039*H2039,2)</f>
        <v>0</v>
      </c>
      <c r="BL2039" s="17" t="s">
        <v>865</v>
      </c>
      <c r="BM2039" s="202" t="s">
        <v>2761</v>
      </c>
    </row>
    <row r="2040" spans="1:65" s="2" customFormat="1" ht="19.5">
      <c r="A2040" s="34"/>
      <c r="B2040" s="35"/>
      <c r="C2040" s="36"/>
      <c r="D2040" s="204" t="s">
        <v>174</v>
      </c>
      <c r="E2040" s="36"/>
      <c r="F2040" s="205" t="s">
        <v>2762</v>
      </c>
      <c r="G2040" s="36"/>
      <c r="H2040" s="36"/>
      <c r="I2040" s="206"/>
      <c r="J2040" s="36"/>
      <c r="K2040" s="36"/>
      <c r="L2040" s="39"/>
      <c r="M2040" s="207"/>
      <c r="N2040" s="208"/>
      <c r="O2040" s="71"/>
      <c r="P2040" s="71"/>
      <c r="Q2040" s="71"/>
      <c r="R2040" s="71"/>
      <c r="S2040" s="71"/>
      <c r="T2040" s="72"/>
      <c r="U2040" s="34"/>
      <c r="V2040" s="34"/>
      <c r="W2040" s="34"/>
      <c r="X2040" s="34"/>
      <c r="Y2040" s="34"/>
      <c r="Z2040" s="34"/>
      <c r="AA2040" s="34"/>
      <c r="AB2040" s="34"/>
      <c r="AC2040" s="34"/>
      <c r="AD2040" s="34"/>
      <c r="AE2040" s="34"/>
      <c r="AT2040" s="17" t="s">
        <v>174</v>
      </c>
      <c r="AU2040" s="17" t="s">
        <v>84</v>
      </c>
    </row>
    <row r="2041" spans="1:65" s="13" customFormat="1" ht="11.25">
      <c r="B2041" s="209"/>
      <c r="C2041" s="210"/>
      <c r="D2041" s="204" t="s">
        <v>176</v>
      </c>
      <c r="E2041" s="211" t="s">
        <v>1</v>
      </c>
      <c r="F2041" s="212" t="s">
        <v>2693</v>
      </c>
      <c r="G2041" s="210"/>
      <c r="H2041" s="213">
        <v>16.100000000000001</v>
      </c>
      <c r="I2041" s="214"/>
      <c r="J2041" s="210"/>
      <c r="K2041" s="210"/>
      <c r="L2041" s="215"/>
      <c r="M2041" s="216"/>
      <c r="N2041" s="217"/>
      <c r="O2041" s="217"/>
      <c r="P2041" s="217"/>
      <c r="Q2041" s="217"/>
      <c r="R2041" s="217"/>
      <c r="S2041" s="217"/>
      <c r="T2041" s="218"/>
      <c r="AT2041" s="219" t="s">
        <v>176</v>
      </c>
      <c r="AU2041" s="219" t="s">
        <v>84</v>
      </c>
      <c r="AV2041" s="13" t="s">
        <v>84</v>
      </c>
      <c r="AW2041" s="13" t="s">
        <v>32</v>
      </c>
      <c r="AX2041" s="13" t="s">
        <v>76</v>
      </c>
      <c r="AY2041" s="219" t="s">
        <v>164</v>
      </c>
    </row>
    <row r="2042" spans="1:65" s="13" customFormat="1" ht="11.25">
      <c r="B2042" s="209"/>
      <c r="C2042" s="210"/>
      <c r="D2042" s="204" t="s">
        <v>176</v>
      </c>
      <c r="E2042" s="211" t="s">
        <v>1</v>
      </c>
      <c r="F2042" s="212" t="s">
        <v>2694</v>
      </c>
      <c r="G2042" s="210"/>
      <c r="H2042" s="213">
        <v>21.5</v>
      </c>
      <c r="I2042" s="214"/>
      <c r="J2042" s="210"/>
      <c r="K2042" s="210"/>
      <c r="L2042" s="215"/>
      <c r="M2042" s="216"/>
      <c r="N2042" s="217"/>
      <c r="O2042" s="217"/>
      <c r="P2042" s="217"/>
      <c r="Q2042" s="217"/>
      <c r="R2042" s="217"/>
      <c r="S2042" s="217"/>
      <c r="T2042" s="218"/>
      <c r="AT2042" s="219" t="s">
        <v>176</v>
      </c>
      <c r="AU2042" s="219" t="s">
        <v>84</v>
      </c>
      <c r="AV2042" s="13" t="s">
        <v>84</v>
      </c>
      <c r="AW2042" s="13" t="s">
        <v>32</v>
      </c>
      <c r="AX2042" s="13" t="s">
        <v>76</v>
      </c>
      <c r="AY2042" s="219" t="s">
        <v>164</v>
      </c>
    </row>
    <row r="2043" spans="1:65" s="15" customFormat="1" ht="11.25">
      <c r="B2043" s="241"/>
      <c r="C2043" s="242"/>
      <c r="D2043" s="204" t="s">
        <v>176</v>
      </c>
      <c r="E2043" s="243" t="s">
        <v>1</v>
      </c>
      <c r="F2043" s="244" t="s">
        <v>423</v>
      </c>
      <c r="G2043" s="242"/>
      <c r="H2043" s="245">
        <v>37.6</v>
      </c>
      <c r="I2043" s="246"/>
      <c r="J2043" s="242"/>
      <c r="K2043" s="242"/>
      <c r="L2043" s="247"/>
      <c r="M2043" s="248"/>
      <c r="N2043" s="249"/>
      <c r="O2043" s="249"/>
      <c r="P2043" s="249"/>
      <c r="Q2043" s="249"/>
      <c r="R2043" s="249"/>
      <c r="S2043" s="249"/>
      <c r="T2043" s="250"/>
      <c r="AT2043" s="251" t="s">
        <v>176</v>
      </c>
      <c r="AU2043" s="251" t="s">
        <v>84</v>
      </c>
      <c r="AV2043" s="15" t="s">
        <v>303</v>
      </c>
      <c r="AW2043" s="15" t="s">
        <v>32</v>
      </c>
      <c r="AX2043" s="15" t="s">
        <v>76</v>
      </c>
      <c r="AY2043" s="251" t="s">
        <v>164</v>
      </c>
    </row>
    <row r="2044" spans="1:65" s="13" customFormat="1" ht="11.25">
      <c r="B2044" s="209"/>
      <c r="C2044" s="210"/>
      <c r="D2044" s="204" t="s">
        <v>176</v>
      </c>
      <c r="E2044" s="211" t="s">
        <v>1</v>
      </c>
      <c r="F2044" s="212" t="s">
        <v>2697</v>
      </c>
      <c r="G2044" s="210"/>
      <c r="H2044" s="213">
        <v>21.6</v>
      </c>
      <c r="I2044" s="214"/>
      <c r="J2044" s="210"/>
      <c r="K2044" s="210"/>
      <c r="L2044" s="215"/>
      <c r="M2044" s="216"/>
      <c r="N2044" s="217"/>
      <c r="O2044" s="217"/>
      <c r="P2044" s="217"/>
      <c r="Q2044" s="217"/>
      <c r="R2044" s="217"/>
      <c r="S2044" s="217"/>
      <c r="T2044" s="218"/>
      <c r="AT2044" s="219" t="s">
        <v>176</v>
      </c>
      <c r="AU2044" s="219" t="s">
        <v>84</v>
      </c>
      <c r="AV2044" s="13" t="s">
        <v>84</v>
      </c>
      <c r="AW2044" s="13" t="s">
        <v>32</v>
      </c>
      <c r="AX2044" s="13" t="s">
        <v>76</v>
      </c>
      <c r="AY2044" s="219" t="s">
        <v>164</v>
      </c>
    </row>
    <row r="2045" spans="1:65" s="13" customFormat="1" ht="11.25">
      <c r="B2045" s="209"/>
      <c r="C2045" s="210"/>
      <c r="D2045" s="204" t="s">
        <v>176</v>
      </c>
      <c r="E2045" s="211" t="s">
        <v>1</v>
      </c>
      <c r="F2045" s="212" t="s">
        <v>2698</v>
      </c>
      <c r="G2045" s="210"/>
      <c r="H2045" s="213">
        <v>2.4</v>
      </c>
      <c r="I2045" s="214"/>
      <c r="J2045" s="210"/>
      <c r="K2045" s="210"/>
      <c r="L2045" s="215"/>
      <c r="M2045" s="216"/>
      <c r="N2045" s="217"/>
      <c r="O2045" s="217"/>
      <c r="P2045" s="217"/>
      <c r="Q2045" s="217"/>
      <c r="R2045" s="217"/>
      <c r="S2045" s="217"/>
      <c r="T2045" s="218"/>
      <c r="AT2045" s="219" t="s">
        <v>176</v>
      </c>
      <c r="AU2045" s="219" t="s">
        <v>84</v>
      </c>
      <c r="AV2045" s="13" t="s">
        <v>84</v>
      </c>
      <c r="AW2045" s="13" t="s">
        <v>32</v>
      </c>
      <c r="AX2045" s="13" t="s">
        <v>76</v>
      </c>
      <c r="AY2045" s="219" t="s">
        <v>164</v>
      </c>
    </row>
    <row r="2046" spans="1:65" s="13" customFormat="1" ht="11.25">
      <c r="B2046" s="209"/>
      <c r="C2046" s="210"/>
      <c r="D2046" s="204" t="s">
        <v>176</v>
      </c>
      <c r="E2046" s="211" t="s">
        <v>1</v>
      </c>
      <c r="F2046" s="212" t="s">
        <v>2700</v>
      </c>
      <c r="G2046" s="210"/>
      <c r="H2046" s="213">
        <v>24.5</v>
      </c>
      <c r="I2046" s="214"/>
      <c r="J2046" s="210"/>
      <c r="K2046" s="210"/>
      <c r="L2046" s="215"/>
      <c r="M2046" s="216"/>
      <c r="N2046" s="217"/>
      <c r="O2046" s="217"/>
      <c r="P2046" s="217"/>
      <c r="Q2046" s="217"/>
      <c r="R2046" s="217"/>
      <c r="S2046" s="217"/>
      <c r="T2046" s="218"/>
      <c r="AT2046" s="219" t="s">
        <v>176</v>
      </c>
      <c r="AU2046" s="219" t="s">
        <v>84</v>
      </c>
      <c r="AV2046" s="13" t="s">
        <v>84</v>
      </c>
      <c r="AW2046" s="13" t="s">
        <v>32</v>
      </c>
      <c r="AX2046" s="13" t="s">
        <v>76</v>
      </c>
      <c r="AY2046" s="219" t="s">
        <v>164</v>
      </c>
    </row>
    <row r="2047" spans="1:65" s="15" customFormat="1" ht="11.25">
      <c r="B2047" s="241"/>
      <c r="C2047" s="242"/>
      <c r="D2047" s="204" t="s">
        <v>176</v>
      </c>
      <c r="E2047" s="243" t="s">
        <v>1</v>
      </c>
      <c r="F2047" s="244" t="s">
        <v>423</v>
      </c>
      <c r="G2047" s="242"/>
      <c r="H2047" s="245">
        <v>48.5</v>
      </c>
      <c r="I2047" s="246"/>
      <c r="J2047" s="242"/>
      <c r="K2047" s="242"/>
      <c r="L2047" s="247"/>
      <c r="M2047" s="248"/>
      <c r="N2047" s="249"/>
      <c r="O2047" s="249"/>
      <c r="P2047" s="249"/>
      <c r="Q2047" s="249"/>
      <c r="R2047" s="249"/>
      <c r="S2047" s="249"/>
      <c r="T2047" s="250"/>
      <c r="AT2047" s="251" t="s">
        <v>176</v>
      </c>
      <c r="AU2047" s="251" t="s">
        <v>84</v>
      </c>
      <c r="AV2047" s="15" t="s">
        <v>303</v>
      </c>
      <c r="AW2047" s="15" t="s">
        <v>32</v>
      </c>
      <c r="AX2047" s="15" t="s">
        <v>76</v>
      </c>
      <c r="AY2047" s="251" t="s">
        <v>164</v>
      </c>
    </row>
    <row r="2048" spans="1:65" s="14" customFormat="1" ht="11.25">
      <c r="B2048" s="220"/>
      <c r="C2048" s="221"/>
      <c r="D2048" s="204" t="s">
        <v>176</v>
      </c>
      <c r="E2048" s="222" t="s">
        <v>1</v>
      </c>
      <c r="F2048" s="223" t="s">
        <v>185</v>
      </c>
      <c r="G2048" s="221"/>
      <c r="H2048" s="224">
        <v>86.1</v>
      </c>
      <c r="I2048" s="225"/>
      <c r="J2048" s="221"/>
      <c r="K2048" s="221"/>
      <c r="L2048" s="226"/>
      <c r="M2048" s="227"/>
      <c r="N2048" s="228"/>
      <c r="O2048" s="228"/>
      <c r="P2048" s="228"/>
      <c r="Q2048" s="228"/>
      <c r="R2048" s="228"/>
      <c r="S2048" s="228"/>
      <c r="T2048" s="229"/>
      <c r="AT2048" s="230" t="s">
        <v>176</v>
      </c>
      <c r="AU2048" s="230" t="s">
        <v>84</v>
      </c>
      <c r="AV2048" s="14" t="s">
        <v>172</v>
      </c>
      <c r="AW2048" s="14" t="s">
        <v>32</v>
      </c>
      <c r="AX2048" s="14" t="s">
        <v>82</v>
      </c>
      <c r="AY2048" s="230" t="s">
        <v>164</v>
      </c>
    </row>
    <row r="2049" spans="1:65" s="2" customFormat="1" ht="37.9" customHeight="1">
      <c r="A2049" s="34"/>
      <c r="B2049" s="35"/>
      <c r="C2049" s="231" t="s">
        <v>2763</v>
      </c>
      <c r="D2049" s="231" t="s">
        <v>218</v>
      </c>
      <c r="E2049" s="232" t="s">
        <v>2764</v>
      </c>
      <c r="F2049" s="233" t="s">
        <v>2765</v>
      </c>
      <c r="G2049" s="234" t="s">
        <v>258</v>
      </c>
      <c r="H2049" s="235">
        <v>94.71</v>
      </c>
      <c r="I2049" s="236"/>
      <c r="J2049" s="237">
        <f>ROUND(I2049*H2049,2)</f>
        <v>0</v>
      </c>
      <c r="K2049" s="233" t="s">
        <v>171</v>
      </c>
      <c r="L2049" s="238"/>
      <c r="M2049" s="239" t="s">
        <v>1</v>
      </c>
      <c r="N2049" s="240" t="s">
        <v>42</v>
      </c>
      <c r="O2049" s="71"/>
      <c r="P2049" s="200">
        <f>O2049*H2049</f>
        <v>0</v>
      </c>
      <c r="Q2049" s="200">
        <v>2.8999999999999998E-3</v>
      </c>
      <c r="R2049" s="200">
        <f>Q2049*H2049</f>
        <v>0.27465899999999999</v>
      </c>
      <c r="S2049" s="200">
        <v>0</v>
      </c>
      <c r="T2049" s="201">
        <f>S2049*H2049</f>
        <v>0</v>
      </c>
      <c r="U2049" s="34"/>
      <c r="V2049" s="34"/>
      <c r="W2049" s="34"/>
      <c r="X2049" s="34"/>
      <c r="Y2049" s="34"/>
      <c r="Z2049" s="34"/>
      <c r="AA2049" s="34"/>
      <c r="AB2049" s="34"/>
      <c r="AC2049" s="34"/>
      <c r="AD2049" s="34"/>
      <c r="AE2049" s="34"/>
      <c r="AR2049" s="202" t="s">
        <v>1069</v>
      </c>
      <c r="AT2049" s="202" t="s">
        <v>218</v>
      </c>
      <c r="AU2049" s="202" t="s">
        <v>84</v>
      </c>
      <c r="AY2049" s="17" t="s">
        <v>164</v>
      </c>
      <c r="BE2049" s="203">
        <f>IF(N2049="základní",J2049,0)</f>
        <v>0</v>
      </c>
      <c r="BF2049" s="203">
        <f>IF(N2049="snížená",J2049,0)</f>
        <v>0</v>
      </c>
      <c r="BG2049" s="203">
        <f>IF(N2049="zákl. přenesená",J2049,0)</f>
        <v>0</v>
      </c>
      <c r="BH2049" s="203">
        <f>IF(N2049="sníž. přenesená",J2049,0)</f>
        <v>0</v>
      </c>
      <c r="BI2049" s="203">
        <f>IF(N2049="nulová",J2049,0)</f>
        <v>0</v>
      </c>
      <c r="BJ2049" s="17" t="s">
        <v>84</v>
      </c>
      <c r="BK2049" s="203">
        <f>ROUND(I2049*H2049,2)</f>
        <v>0</v>
      </c>
      <c r="BL2049" s="17" t="s">
        <v>865</v>
      </c>
      <c r="BM2049" s="202" t="s">
        <v>2766</v>
      </c>
    </row>
    <row r="2050" spans="1:65" s="2" customFormat="1" ht="29.25">
      <c r="A2050" s="34"/>
      <c r="B2050" s="35"/>
      <c r="C2050" s="36"/>
      <c r="D2050" s="204" t="s">
        <v>174</v>
      </c>
      <c r="E2050" s="36"/>
      <c r="F2050" s="205" t="s">
        <v>2765</v>
      </c>
      <c r="G2050" s="36"/>
      <c r="H2050" s="36"/>
      <c r="I2050" s="206"/>
      <c r="J2050" s="36"/>
      <c r="K2050" s="36"/>
      <c r="L2050" s="39"/>
      <c r="M2050" s="207"/>
      <c r="N2050" s="208"/>
      <c r="O2050" s="71"/>
      <c r="P2050" s="71"/>
      <c r="Q2050" s="71"/>
      <c r="R2050" s="71"/>
      <c r="S2050" s="71"/>
      <c r="T2050" s="72"/>
      <c r="U2050" s="34"/>
      <c r="V2050" s="34"/>
      <c r="W2050" s="34"/>
      <c r="X2050" s="34"/>
      <c r="Y2050" s="34"/>
      <c r="Z2050" s="34"/>
      <c r="AA2050" s="34"/>
      <c r="AB2050" s="34"/>
      <c r="AC2050" s="34"/>
      <c r="AD2050" s="34"/>
      <c r="AE2050" s="34"/>
      <c r="AT2050" s="17" t="s">
        <v>174</v>
      </c>
      <c r="AU2050" s="17" t="s">
        <v>84</v>
      </c>
    </row>
    <row r="2051" spans="1:65" s="13" customFormat="1" ht="11.25">
      <c r="B2051" s="209"/>
      <c r="C2051" s="210"/>
      <c r="D2051" s="204" t="s">
        <v>176</v>
      </c>
      <c r="E2051" s="210"/>
      <c r="F2051" s="212" t="s">
        <v>2767</v>
      </c>
      <c r="G2051" s="210"/>
      <c r="H2051" s="213">
        <v>94.71</v>
      </c>
      <c r="I2051" s="214"/>
      <c r="J2051" s="210"/>
      <c r="K2051" s="210"/>
      <c r="L2051" s="215"/>
      <c r="M2051" s="216"/>
      <c r="N2051" s="217"/>
      <c r="O2051" s="217"/>
      <c r="P2051" s="217"/>
      <c r="Q2051" s="217"/>
      <c r="R2051" s="217"/>
      <c r="S2051" s="217"/>
      <c r="T2051" s="218"/>
      <c r="AT2051" s="219" t="s">
        <v>176</v>
      </c>
      <c r="AU2051" s="219" t="s">
        <v>84</v>
      </c>
      <c r="AV2051" s="13" t="s">
        <v>84</v>
      </c>
      <c r="AW2051" s="13" t="s">
        <v>4</v>
      </c>
      <c r="AX2051" s="13" t="s">
        <v>82</v>
      </c>
      <c r="AY2051" s="219" t="s">
        <v>164</v>
      </c>
    </row>
    <row r="2052" spans="1:65" s="2" customFormat="1" ht="14.45" customHeight="1">
      <c r="A2052" s="34"/>
      <c r="B2052" s="35"/>
      <c r="C2052" s="191" t="s">
        <v>2768</v>
      </c>
      <c r="D2052" s="191" t="s">
        <v>167</v>
      </c>
      <c r="E2052" s="192" t="s">
        <v>2769</v>
      </c>
      <c r="F2052" s="193" t="s">
        <v>2770</v>
      </c>
      <c r="G2052" s="194" t="s">
        <v>244</v>
      </c>
      <c r="H2052" s="195">
        <v>135.94999999999999</v>
      </c>
      <c r="I2052" s="196"/>
      <c r="J2052" s="197">
        <f>ROUND(I2052*H2052,2)</f>
        <v>0</v>
      </c>
      <c r="K2052" s="193" t="s">
        <v>171</v>
      </c>
      <c r="L2052" s="39"/>
      <c r="M2052" s="198" t="s">
        <v>1</v>
      </c>
      <c r="N2052" s="199" t="s">
        <v>42</v>
      </c>
      <c r="O2052" s="71"/>
      <c r="P2052" s="200">
        <f>O2052*H2052</f>
        <v>0</v>
      </c>
      <c r="Q2052" s="200">
        <v>1.0000000000000001E-5</v>
      </c>
      <c r="R2052" s="200">
        <f>Q2052*H2052</f>
        <v>1.3595E-3</v>
      </c>
      <c r="S2052" s="200">
        <v>0</v>
      </c>
      <c r="T2052" s="201">
        <f>S2052*H2052</f>
        <v>0</v>
      </c>
      <c r="U2052" s="34"/>
      <c r="V2052" s="34"/>
      <c r="W2052" s="34"/>
      <c r="X2052" s="34"/>
      <c r="Y2052" s="34"/>
      <c r="Z2052" s="34"/>
      <c r="AA2052" s="34"/>
      <c r="AB2052" s="34"/>
      <c r="AC2052" s="34"/>
      <c r="AD2052" s="34"/>
      <c r="AE2052" s="34"/>
      <c r="AR2052" s="202" t="s">
        <v>865</v>
      </c>
      <c r="AT2052" s="202" t="s">
        <v>167</v>
      </c>
      <c r="AU2052" s="202" t="s">
        <v>84</v>
      </c>
      <c r="AY2052" s="17" t="s">
        <v>164</v>
      </c>
      <c r="BE2052" s="203">
        <f>IF(N2052="základní",J2052,0)</f>
        <v>0</v>
      </c>
      <c r="BF2052" s="203">
        <f>IF(N2052="snížená",J2052,0)</f>
        <v>0</v>
      </c>
      <c r="BG2052" s="203">
        <f>IF(N2052="zákl. přenesená",J2052,0)</f>
        <v>0</v>
      </c>
      <c r="BH2052" s="203">
        <f>IF(N2052="sníž. přenesená",J2052,0)</f>
        <v>0</v>
      </c>
      <c r="BI2052" s="203">
        <f>IF(N2052="nulová",J2052,0)</f>
        <v>0</v>
      </c>
      <c r="BJ2052" s="17" t="s">
        <v>84</v>
      </c>
      <c r="BK2052" s="203">
        <f>ROUND(I2052*H2052,2)</f>
        <v>0</v>
      </c>
      <c r="BL2052" s="17" t="s">
        <v>865</v>
      </c>
      <c r="BM2052" s="202" t="s">
        <v>2771</v>
      </c>
    </row>
    <row r="2053" spans="1:65" s="2" customFormat="1" ht="11.25">
      <c r="A2053" s="34"/>
      <c r="B2053" s="35"/>
      <c r="C2053" s="36"/>
      <c r="D2053" s="204" t="s">
        <v>174</v>
      </c>
      <c r="E2053" s="36"/>
      <c r="F2053" s="205" t="s">
        <v>2772</v>
      </c>
      <c r="G2053" s="36"/>
      <c r="H2053" s="36"/>
      <c r="I2053" s="206"/>
      <c r="J2053" s="36"/>
      <c r="K2053" s="36"/>
      <c r="L2053" s="39"/>
      <c r="M2053" s="207"/>
      <c r="N2053" s="208"/>
      <c r="O2053" s="71"/>
      <c r="P2053" s="71"/>
      <c r="Q2053" s="71"/>
      <c r="R2053" s="71"/>
      <c r="S2053" s="71"/>
      <c r="T2053" s="72"/>
      <c r="U2053" s="34"/>
      <c r="V2053" s="34"/>
      <c r="W2053" s="34"/>
      <c r="X2053" s="34"/>
      <c r="Y2053" s="34"/>
      <c r="Z2053" s="34"/>
      <c r="AA2053" s="34"/>
      <c r="AB2053" s="34"/>
      <c r="AC2053" s="34"/>
      <c r="AD2053" s="34"/>
      <c r="AE2053" s="34"/>
      <c r="AT2053" s="17" t="s">
        <v>174</v>
      </c>
      <c r="AU2053" s="17" t="s">
        <v>84</v>
      </c>
    </row>
    <row r="2054" spans="1:65" s="13" customFormat="1" ht="11.25">
      <c r="B2054" s="209"/>
      <c r="C2054" s="210"/>
      <c r="D2054" s="204" t="s">
        <v>176</v>
      </c>
      <c r="E2054" s="211" t="s">
        <v>1</v>
      </c>
      <c r="F2054" s="212" t="s">
        <v>1240</v>
      </c>
      <c r="G2054" s="210"/>
      <c r="H2054" s="213">
        <v>22.15</v>
      </c>
      <c r="I2054" s="214"/>
      <c r="J2054" s="210"/>
      <c r="K2054" s="210"/>
      <c r="L2054" s="215"/>
      <c r="M2054" s="216"/>
      <c r="N2054" s="217"/>
      <c r="O2054" s="217"/>
      <c r="P2054" s="217"/>
      <c r="Q2054" s="217"/>
      <c r="R2054" s="217"/>
      <c r="S2054" s="217"/>
      <c r="T2054" s="218"/>
      <c r="AT2054" s="219" t="s">
        <v>176</v>
      </c>
      <c r="AU2054" s="219" t="s">
        <v>84</v>
      </c>
      <c r="AV2054" s="13" t="s">
        <v>84</v>
      </c>
      <c r="AW2054" s="13" t="s">
        <v>32</v>
      </c>
      <c r="AX2054" s="13" t="s">
        <v>76</v>
      </c>
      <c r="AY2054" s="219" t="s">
        <v>164</v>
      </c>
    </row>
    <row r="2055" spans="1:65" s="13" customFormat="1" ht="11.25">
      <c r="B2055" s="209"/>
      <c r="C2055" s="210"/>
      <c r="D2055" s="204" t="s">
        <v>176</v>
      </c>
      <c r="E2055" s="211" t="s">
        <v>1</v>
      </c>
      <c r="F2055" s="212" t="s">
        <v>1241</v>
      </c>
      <c r="G2055" s="210"/>
      <c r="H2055" s="213">
        <v>20.399999999999999</v>
      </c>
      <c r="I2055" s="214"/>
      <c r="J2055" s="210"/>
      <c r="K2055" s="210"/>
      <c r="L2055" s="215"/>
      <c r="M2055" s="216"/>
      <c r="N2055" s="217"/>
      <c r="O2055" s="217"/>
      <c r="P2055" s="217"/>
      <c r="Q2055" s="217"/>
      <c r="R2055" s="217"/>
      <c r="S2055" s="217"/>
      <c r="T2055" s="218"/>
      <c r="AT2055" s="219" t="s">
        <v>176</v>
      </c>
      <c r="AU2055" s="219" t="s">
        <v>84</v>
      </c>
      <c r="AV2055" s="13" t="s">
        <v>84</v>
      </c>
      <c r="AW2055" s="13" t="s">
        <v>32</v>
      </c>
      <c r="AX2055" s="13" t="s">
        <v>76</v>
      </c>
      <c r="AY2055" s="219" t="s">
        <v>164</v>
      </c>
    </row>
    <row r="2056" spans="1:65" s="13" customFormat="1" ht="11.25">
      <c r="B2056" s="209"/>
      <c r="C2056" s="210"/>
      <c r="D2056" s="204" t="s">
        <v>176</v>
      </c>
      <c r="E2056" s="211" t="s">
        <v>1</v>
      </c>
      <c r="F2056" s="212" t="s">
        <v>1242</v>
      </c>
      <c r="G2056" s="210"/>
      <c r="H2056" s="213">
        <v>15</v>
      </c>
      <c r="I2056" s="214"/>
      <c r="J2056" s="210"/>
      <c r="K2056" s="210"/>
      <c r="L2056" s="215"/>
      <c r="M2056" s="216"/>
      <c r="N2056" s="217"/>
      <c r="O2056" s="217"/>
      <c r="P2056" s="217"/>
      <c r="Q2056" s="217"/>
      <c r="R2056" s="217"/>
      <c r="S2056" s="217"/>
      <c r="T2056" s="218"/>
      <c r="AT2056" s="219" t="s">
        <v>176</v>
      </c>
      <c r="AU2056" s="219" t="s">
        <v>84</v>
      </c>
      <c r="AV2056" s="13" t="s">
        <v>84</v>
      </c>
      <c r="AW2056" s="13" t="s">
        <v>32</v>
      </c>
      <c r="AX2056" s="13" t="s">
        <v>76</v>
      </c>
      <c r="AY2056" s="219" t="s">
        <v>164</v>
      </c>
    </row>
    <row r="2057" spans="1:65" s="15" customFormat="1" ht="11.25">
      <c r="B2057" s="241"/>
      <c r="C2057" s="242"/>
      <c r="D2057" s="204" t="s">
        <v>176</v>
      </c>
      <c r="E2057" s="243" t="s">
        <v>1</v>
      </c>
      <c r="F2057" s="244" t="s">
        <v>1248</v>
      </c>
      <c r="G2057" s="242"/>
      <c r="H2057" s="245">
        <v>57.55</v>
      </c>
      <c r="I2057" s="246"/>
      <c r="J2057" s="242"/>
      <c r="K2057" s="242"/>
      <c r="L2057" s="247"/>
      <c r="M2057" s="248"/>
      <c r="N2057" s="249"/>
      <c r="O2057" s="249"/>
      <c r="P2057" s="249"/>
      <c r="Q2057" s="249"/>
      <c r="R2057" s="249"/>
      <c r="S2057" s="249"/>
      <c r="T2057" s="250"/>
      <c r="AT2057" s="251" t="s">
        <v>176</v>
      </c>
      <c r="AU2057" s="251" t="s">
        <v>84</v>
      </c>
      <c r="AV2057" s="15" t="s">
        <v>303</v>
      </c>
      <c r="AW2057" s="15" t="s">
        <v>32</v>
      </c>
      <c r="AX2057" s="15" t="s">
        <v>76</v>
      </c>
      <c r="AY2057" s="251" t="s">
        <v>164</v>
      </c>
    </row>
    <row r="2058" spans="1:65" s="13" customFormat="1" ht="11.25">
      <c r="B2058" s="209"/>
      <c r="C2058" s="210"/>
      <c r="D2058" s="204" t="s">
        <v>176</v>
      </c>
      <c r="E2058" s="211" t="s">
        <v>1</v>
      </c>
      <c r="F2058" s="212" t="s">
        <v>1251</v>
      </c>
      <c r="G2058" s="210"/>
      <c r="H2058" s="213">
        <v>16.8</v>
      </c>
      <c r="I2058" s="214"/>
      <c r="J2058" s="210"/>
      <c r="K2058" s="210"/>
      <c r="L2058" s="215"/>
      <c r="M2058" s="216"/>
      <c r="N2058" s="217"/>
      <c r="O2058" s="217"/>
      <c r="P2058" s="217"/>
      <c r="Q2058" s="217"/>
      <c r="R2058" s="217"/>
      <c r="S2058" s="217"/>
      <c r="T2058" s="218"/>
      <c r="AT2058" s="219" t="s">
        <v>176</v>
      </c>
      <c r="AU2058" s="219" t="s">
        <v>84</v>
      </c>
      <c r="AV2058" s="13" t="s">
        <v>84</v>
      </c>
      <c r="AW2058" s="13" t="s">
        <v>32</v>
      </c>
      <c r="AX2058" s="13" t="s">
        <v>76</v>
      </c>
      <c r="AY2058" s="219" t="s">
        <v>164</v>
      </c>
    </row>
    <row r="2059" spans="1:65" s="13" customFormat="1" ht="11.25">
      <c r="B2059" s="209"/>
      <c r="C2059" s="210"/>
      <c r="D2059" s="204" t="s">
        <v>176</v>
      </c>
      <c r="E2059" s="211" t="s">
        <v>1</v>
      </c>
      <c r="F2059" s="212" t="s">
        <v>1254</v>
      </c>
      <c r="G2059" s="210"/>
      <c r="H2059" s="213">
        <v>19.2</v>
      </c>
      <c r="I2059" s="214"/>
      <c r="J2059" s="210"/>
      <c r="K2059" s="210"/>
      <c r="L2059" s="215"/>
      <c r="M2059" s="216"/>
      <c r="N2059" s="217"/>
      <c r="O2059" s="217"/>
      <c r="P2059" s="217"/>
      <c r="Q2059" s="217"/>
      <c r="R2059" s="217"/>
      <c r="S2059" s="217"/>
      <c r="T2059" s="218"/>
      <c r="AT2059" s="219" t="s">
        <v>176</v>
      </c>
      <c r="AU2059" s="219" t="s">
        <v>84</v>
      </c>
      <c r="AV2059" s="13" t="s">
        <v>84</v>
      </c>
      <c r="AW2059" s="13" t="s">
        <v>32</v>
      </c>
      <c r="AX2059" s="13" t="s">
        <v>76</v>
      </c>
      <c r="AY2059" s="219" t="s">
        <v>164</v>
      </c>
    </row>
    <row r="2060" spans="1:65" s="13" customFormat="1" ht="11.25">
      <c r="B2060" s="209"/>
      <c r="C2060" s="210"/>
      <c r="D2060" s="204" t="s">
        <v>176</v>
      </c>
      <c r="E2060" s="211" t="s">
        <v>1</v>
      </c>
      <c r="F2060" s="212" t="s">
        <v>1255</v>
      </c>
      <c r="G2060" s="210"/>
      <c r="H2060" s="213">
        <v>6.3</v>
      </c>
      <c r="I2060" s="214"/>
      <c r="J2060" s="210"/>
      <c r="K2060" s="210"/>
      <c r="L2060" s="215"/>
      <c r="M2060" s="216"/>
      <c r="N2060" s="217"/>
      <c r="O2060" s="217"/>
      <c r="P2060" s="217"/>
      <c r="Q2060" s="217"/>
      <c r="R2060" s="217"/>
      <c r="S2060" s="217"/>
      <c r="T2060" s="218"/>
      <c r="AT2060" s="219" t="s">
        <v>176</v>
      </c>
      <c r="AU2060" s="219" t="s">
        <v>84</v>
      </c>
      <c r="AV2060" s="13" t="s">
        <v>84</v>
      </c>
      <c r="AW2060" s="13" t="s">
        <v>32</v>
      </c>
      <c r="AX2060" s="13" t="s">
        <v>76</v>
      </c>
      <c r="AY2060" s="219" t="s">
        <v>164</v>
      </c>
    </row>
    <row r="2061" spans="1:65" s="13" customFormat="1" ht="11.25">
      <c r="B2061" s="209"/>
      <c r="C2061" s="210"/>
      <c r="D2061" s="204" t="s">
        <v>176</v>
      </c>
      <c r="E2061" s="211" t="s">
        <v>1</v>
      </c>
      <c r="F2061" s="212" t="s">
        <v>1256</v>
      </c>
      <c r="G2061" s="210"/>
      <c r="H2061" s="213">
        <v>14.5</v>
      </c>
      <c r="I2061" s="214"/>
      <c r="J2061" s="210"/>
      <c r="K2061" s="210"/>
      <c r="L2061" s="215"/>
      <c r="M2061" s="216"/>
      <c r="N2061" s="217"/>
      <c r="O2061" s="217"/>
      <c r="P2061" s="217"/>
      <c r="Q2061" s="217"/>
      <c r="R2061" s="217"/>
      <c r="S2061" s="217"/>
      <c r="T2061" s="218"/>
      <c r="AT2061" s="219" t="s">
        <v>176</v>
      </c>
      <c r="AU2061" s="219" t="s">
        <v>84</v>
      </c>
      <c r="AV2061" s="13" t="s">
        <v>84</v>
      </c>
      <c r="AW2061" s="13" t="s">
        <v>32</v>
      </c>
      <c r="AX2061" s="13" t="s">
        <v>76</v>
      </c>
      <c r="AY2061" s="219" t="s">
        <v>164</v>
      </c>
    </row>
    <row r="2062" spans="1:65" s="13" customFormat="1" ht="11.25">
      <c r="B2062" s="209"/>
      <c r="C2062" s="210"/>
      <c r="D2062" s="204" t="s">
        <v>176</v>
      </c>
      <c r="E2062" s="211" t="s">
        <v>1</v>
      </c>
      <c r="F2062" s="212" t="s">
        <v>1259</v>
      </c>
      <c r="G2062" s="210"/>
      <c r="H2062" s="213">
        <v>21.6</v>
      </c>
      <c r="I2062" s="214"/>
      <c r="J2062" s="210"/>
      <c r="K2062" s="210"/>
      <c r="L2062" s="215"/>
      <c r="M2062" s="216"/>
      <c r="N2062" s="217"/>
      <c r="O2062" s="217"/>
      <c r="P2062" s="217"/>
      <c r="Q2062" s="217"/>
      <c r="R2062" s="217"/>
      <c r="S2062" s="217"/>
      <c r="T2062" s="218"/>
      <c r="AT2062" s="219" t="s">
        <v>176</v>
      </c>
      <c r="AU2062" s="219" t="s">
        <v>84</v>
      </c>
      <c r="AV2062" s="13" t="s">
        <v>84</v>
      </c>
      <c r="AW2062" s="13" t="s">
        <v>32</v>
      </c>
      <c r="AX2062" s="13" t="s">
        <v>76</v>
      </c>
      <c r="AY2062" s="219" t="s">
        <v>164</v>
      </c>
    </row>
    <row r="2063" spans="1:65" s="15" customFormat="1" ht="11.25">
      <c r="B2063" s="241"/>
      <c r="C2063" s="242"/>
      <c r="D2063" s="204" t="s">
        <v>176</v>
      </c>
      <c r="E2063" s="243" t="s">
        <v>1</v>
      </c>
      <c r="F2063" s="244" t="s">
        <v>1261</v>
      </c>
      <c r="G2063" s="242"/>
      <c r="H2063" s="245">
        <v>78.400000000000006</v>
      </c>
      <c r="I2063" s="246"/>
      <c r="J2063" s="242"/>
      <c r="K2063" s="242"/>
      <c r="L2063" s="247"/>
      <c r="M2063" s="248"/>
      <c r="N2063" s="249"/>
      <c r="O2063" s="249"/>
      <c r="P2063" s="249"/>
      <c r="Q2063" s="249"/>
      <c r="R2063" s="249"/>
      <c r="S2063" s="249"/>
      <c r="T2063" s="250"/>
      <c r="AT2063" s="251" t="s">
        <v>176</v>
      </c>
      <c r="AU2063" s="251" t="s">
        <v>84</v>
      </c>
      <c r="AV2063" s="15" t="s">
        <v>303</v>
      </c>
      <c r="AW2063" s="15" t="s">
        <v>32</v>
      </c>
      <c r="AX2063" s="15" t="s">
        <v>76</v>
      </c>
      <c r="AY2063" s="251" t="s">
        <v>164</v>
      </c>
    </row>
    <row r="2064" spans="1:65" s="14" customFormat="1" ht="11.25">
      <c r="B2064" s="220"/>
      <c r="C2064" s="221"/>
      <c r="D2064" s="204" t="s">
        <v>176</v>
      </c>
      <c r="E2064" s="222" t="s">
        <v>1</v>
      </c>
      <c r="F2064" s="223" t="s">
        <v>185</v>
      </c>
      <c r="G2064" s="221"/>
      <c r="H2064" s="224">
        <v>135.94999999999999</v>
      </c>
      <c r="I2064" s="225"/>
      <c r="J2064" s="221"/>
      <c r="K2064" s="221"/>
      <c r="L2064" s="226"/>
      <c r="M2064" s="227"/>
      <c r="N2064" s="228"/>
      <c r="O2064" s="228"/>
      <c r="P2064" s="228"/>
      <c r="Q2064" s="228"/>
      <c r="R2064" s="228"/>
      <c r="S2064" s="228"/>
      <c r="T2064" s="229"/>
      <c r="AT2064" s="230" t="s">
        <v>176</v>
      </c>
      <c r="AU2064" s="230" t="s">
        <v>84</v>
      </c>
      <c r="AV2064" s="14" t="s">
        <v>172</v>
      </c>
      <c r="AW2064" s="14" t="s">
        <v>32</v>
      </c>
      <c r="AX2064" s="14" t="s">
        <v>82</v>
      </c>
      <c r="AY2064" s="230" t="s">
        <v>164</v>
      </c>
    </row>
    <row r="2065" spans="1:65" s="2" customFormat="1" ht="14.45" customHeight="1">
      <c r="A2065" s="34"/>
      <c r="B2065" s="35"/>
      <c r="C2065" s="231" t="s">
        <v>2773</v>
      </c>
      <c r="D2065" s="231" t="s">
        <v>218</v>
      </c>
      <c r="E2065" s="232" t="s">
        <v>2774</v>
      </c>
      <c r="F2065" s="233" t="s">
        <v>2775</v>
      </c>
      <c r="G2065" s="234" t="s">
        <v>244</v>
      </c>
      <c r="H2065" s="235">
        <v>47.225999999999999</v>
      </c>
      <c r="I2065" s="236"/>
      <c r="J2065" s="237">
        <f>ROUND(I2065*H2065,2)</f>
        <v>0</v>
      </c>
      <c r="K2065" s="233" t="s">
        <v>171</v>
      </c>
      <c r="L2065" s="238"/>
      <c r="M2065" s="239" t="s">
        <v>1</v>
      </c>
      <c r="N2065" s="240" t="s">
        <v>42</v>
      </c>
      <c r="O2065" s="71"/>
      <c r="P2065" s="200">
        <f>O2065*H2065</f>
        <v>0</v>
      </c>
      <c r="Q2065" s="200">
        <v>2.9999999999999997E-4</v>
      </c>
      <c r="R2065" s="200">
        <f>Q2065*H2065</f>
        <v>1.4167799999999998E-2</v>
      </c>
      <c r="S2065" s="200">
        <v>0</v>
      </c>
      <c r="T2065" s="201">
        <f>S2065*H2065</f>
        <v>0</v>
      </c>
      <c r="U2065" s="34"/>
      <c r="V2065" s="34"/>
      <c r="W2065" s="34"/>
      <c r="X2065" s="34"/>
      <c r="Y2065" s="34"/>
      <c r="Z2065" s="34"/>
      <c r="AA2065" s="34"/>
      <c r="AB2065" s="34"/>
      <c r="AC2065" s="34"/>
      <c r="AD2065" s="34"/>
      <c r="AE2065" s="34"/>
      <c r="AR2065" s="202" t="s">
        <v>1069</v>
      </c>
      <c r="AT2065" s="202" t="s">
        <v>218</v>
      </c>
      <c r="AU2065" s="202" t="s">
        <v>84</v>
      </c>
      <c r="AY2065" s="17" t="s">
        <v>164</v>
      </c>
      <c r="BE2065" s="203">
        <f>IF(N2065="základní",J2065,0)</f>
        <v>0</v>
      </c>
      <c r="BF2065" s="203">
        <f>IF(N2065="snížená",J2065,0)</f>
        <v>0</v>
      </c>
      <c r="BG2065" s="203">
        <f>IF(N2065="zákl. přenesená",J2065,0)</f>
        <v>0</v>
      </c>
      <c r="BH2065" s="203">
        <f>IF(N2065="sníž. přenesená",J2065,0)</f>
        <v>0</v>
      </c>
      <c r="BI2065" s="203">
        <f>IF(N2065="nulová",J2065,0)</f>
        <v>0</v>
      </c>
      <c r="BJ2065" s="17" t="s">
        <v>84</v>
      </c>
      <c r="BK2065" s="203">
        <f>ROUND(I2065*H2065,2)</f>
        <v>0</v>
      </c>
      <c r="BL2065" s="17" t="s">
        <v>865</v>
      </c>
      <c r="BM2065" s="202" t="s">
        <v>2776</v>
      </c>
    </row>
    <row r="2066" spans="1:65" s="2" customFormat="1" ht="11.25">
      <c r="A2066" s="34"/>
      <c r="B2066" s="35"/>
      <c r="C2066" s="36"/>
      <c r="D2066" s="204" t="s">
        <v>174</v>
      </c>
      <c r="E2066" s="36"/>
      <c r="F2066" s="205" t="s">
        <v>2775</v>
      </c>
      <c r="G2066" s="36"/>
      <c r="H2066" s="36"/>
      <c r="I2066" s="206"/>
      <c r="J2066" s="36"/>
      <c r="K2066" s="36"/>
      <c r="L2066" s="39"/>
      <c r="M2066" s="207"/>
      <c r="N2066" s="208"/>
      <c r="O2066" s="71"/>
      <c r="P2066" s="71"/>
      <c r="Q2066" s="71"/>
      <c r="R2066" s="71"/>
      <c r="S2066" s="71"/>
      <c r="T2066" s="72"/>
      <c r="U2066" s="34"/>
      <c r="V2066" s="34"/>
      <c r="W2066" s="34"/>
      <c r="X2066" s="34"/>
      <c r="Y2066" s="34"/>
      <c r="Z2066" s="34"/>
      <c r="AA2066" s="34"/>
      <c r="AB2066" s="34"/>
      <c r="AC2066" s="34"/>
      <c r="AD2066" s="34"/>
      <c r="AE2066" s="34"/>
      <c r="AT2066" s="17" t="s">
        <v>174</v>
      </c>
      <c r="AU2066" s="17" t="s">
        <v>84</v>
      </c>
    </row>
    <row r="2067" spans="1:65" s="13" customFormat="1" ht="11.25">
      <c r="B2067" s="209"/>
      <c r="C2067" s="210"/>
      <c r="D2067" s="204" t="s">
        <v>176</v>
      </c>
      <c r="E2067" s="211" t="s">
        <v>1</v>
      </c>
      <c r="F2067" s="212" t="s">
        <v>1242</v>
      </c>
      <c r="G2067" s="210"/>
      <c r="H2067" s="213">
        <v>15</v>
      </c>
      <c r="I2067" s="214"/>
      <c r="J2067" s="210"/>
      <c r="K2067" s="210"/>
      <c r="L2067" s="215"/>
      <c r="M2067" s="216"/>
      <c r="N2067" s="217"/>
      <c r="O2067" s="217"/>
      <c r="P2067" s="217"/>
      <c r="Q2067" s="217"/>
      <c r="R2067" s="217"/>
      <c r="S2067" s="217"/>
      <c r="T2067" s="218"/>
      <c r="AT2067" s="219" t="s">
        <v>176</v>
      </c>
      <c r="AU2067" s="219" t="s">
        <v>84</v>
      </c>
      <c r="AV2067" s="13" t="s">
        <v>84</v>
      </c>
      <c r="AW2067" s="13" t="s">
        <v>32</v>
      </c>
      <c r="AX2067" s="13" t="s">
        <v>76</v>
      </c>
      <c r="AY2067" s="219" t="s">
        <v>164</v>
      </c>
    </row>
    <row r="2068" spans="1:65" s="13" customFormat="1" ht="11.25">
      <c r="B2068" s="209"/>
      <c r="C2068" s="210"/>
      <c r="D2068" s="204" t="s">
        <v>176</v>
      </c>
      <c r="E2068" s="211" t="s">
        <v>1</v>
      </c>
      <c r="F2068" s="212" t="s">
        <v>1251</v>
      </c>
      <c r="G2068" s="210"/>
      <c r="H2068" s="213">
        <v>16.8</v>
      </c>
      <c r="I2068" s="214"/>
      <c r="J2068" s="210"/>
      <c r="K2068" s="210"/>
      <c r="L2068" s="215"/>
      <c r="M2068" s="216"/>
      <c r="N2068" s="217"/>
      <c r="O2068" s="217"/>
      <c r="P2068" s="217"/>
      <c r="Q2068" s="217"/>
      <c r="R2068" s="217"/>
      <c r="S2068" s="217"/>
      <c r="T2068" s="218"/>
      <c r="AT2068" s="219" t="s">
        <v>176</v>
      </c>
      <c r="AU2068" s="219" t="s">
        <v>84</v>
      </c>
      <c r="AV2068" s="13" t="s">
        <v>84</v>
      </c>
      <c r="AW2068" s="13" t="s">
        <v>32</v>
      </c>
      <c r="AX2068" s="13" t="s">
        <v>76</v>
      </c>
      <c r="AY2068" s="219" t="s">
        <v>164</v>
      </c>
    </row>
    <row r="2069" spans="1:65" s="13" customFormat="1" ht="11.25">
      <c r="B2069" s="209"/>
      <c r="C2069" s="210"/>
      <c r="D2069" s="204" t="s">
        <v>176</v>
      </c>
      <c r="E2069" s="211" t="s">
        <v>1</v>
      </c>
      <c r="F2069" s="212" t="s">
        <v>1256</v>
      </c>
      <c r="G2069" s="210"/>
      <c r="H2069" s="213">
        <v>14.5</v>
      </c>
      <c r="I2069" s="214"/>
      <c r="J2069" s="210"/>
      <c r="K2069" s="210"/>
      <c r="L2069" s="215"/>
      <c r="M2069" s="216"/>
      <c r="N2069" s="217"/>
      <c r="O2069" s="217"/>
      <c r="P2069" s="217"/>
      <c r="Q2069" s="217"/>
      <c r="R2069" s="217"/>
      <c r="S2069" s="217"/>
      <c r="T2069" s="218"/>
      <c r="AT2069" s="219" t="s">
        <v>176</v>
      </c>
      <c r="AU2069" s="219" t="s">
        <v>84</v>
      </c>
      <c r="AV2069" s="13" t="s">
        <v>84</v>
      </c>
      <c r="AW2069" s="13" t="s">
        <v>32</v>
      </c>
      <c r="AX2069" s="13" t="s">
        <v>76</v>
      </c>
      <c r="AY2069" s="219" t="s">
        <v>164</v>
      </c>
    </row>
    <row r="2070" spans="1:65" s="14" customFormat="1" ht="11.25">
      <c r="B2070" s="220"/>
      <c r="C2070" s="221"/>
      <c r="D2070" s="204" t="s">
        <v>176</v>
      </c>
      <c r="E2070" s="222" t="s">
        <v>1</v>
      </c>
      <c r="F2070" s="223" t="s">
        <v>185</v>
      </c>
      <c r="G2070" s="221"/>
      <c r="H2070" s="224">
        <v>46.3</v>
      </c>
      <c r="I2070" s="225"/>
      <c r="J2070" s="221"/>
      <c r="K2070" s="221"/>
      <c r="L2070" s="226"/>
      <c r="M2070" s="227"/>
      <c r="N2070" s="228"/>
      <c r="O2070" s="228"/>
      <c r="P2070" s="228"/>
      <c r="Q2070" s="228"/>
      <c r="R2070" s="228"/>
      <c r="S2070" s="228"/>
      <c r="T2070" s="229"/>
      <c r="AT2070" s="230" t="s">
        <v>176</v>
      </c>
      <c r="AU2070" s="230" t="s">
        <v>84</v>
      </c>
      <c r="AV2070" s="14" t="s">
        <v>172</v>
      </c>
      <c r="AW2070" s="14" t="s">
        <v>32</v>
      </c>
      <c r="AX2070" s="14" t="s">
        <v>82</v>
      </c>
      <c r="AY2070" s="230" t="s">
        <v>164</v>
      </c>
    </row>
    <row r="2071" spans="1:65" s="13" customFormat="1" ht="11.25">
      <c r="B2071" s="209"/>
      <c r="C2071" s="210"/>
      <c r="D2071" s="204" t="s">
        <v>176</v>
      </c>
      <c r="E2071" s="210"/>
      <c r="F2071" s="212" t="s">
        <v>2777</v>
      </c>
      <c r="G2071" s="210"/>
      <c r="H2071" s="213">
        <v>47.225999999999999</v>
      </c>
      <c r="I2071" s="214"/>
      <c r="J2071" s="210"/>
      <c r="K2071" s="210"/>
      <c r="L2071" s="215"/>
      <c r="M2071" s="216"/>
      <c r="N2071" s="217"/>
      <c r="O2071" s="217"/>
      <c r="P2071" s="217"/>
      <c r="Q2071" s="217"/>
      <c r="R2071" s="217"/>
      <c r="S2071" s="217"/>
      <c r="T2071" s="218"/>
      <c r="AT2071" s="219" t="s">
        <v>176</v>
      </c>
      <c r="AU2071" s="219" t="s">
        <v>84</v>
      </c>
      <c r="AV2071" s="13" t="s">
        <v>84</v>
      </c>
      <c r="AW2071" s="13" t="s">
        <v>4</v>
      </c>
      <c r="AX2071" s="13" t="s">
        <v>82</v>
      </c>
      <c r="AY2071" s="219" t="s">
        <v>164</v>
      </c>
    </row>
    <row r="2072" spans="1:65" s="2" customFormat="1" ht="14.45" customHeight="1">
      <c r="A2072" s="34"/>
      <c r="B2072" s="35"/>
      <c r="C2072" s="231" t="s">
        <v>2778</v>
      </c>
      <c r="D2072" s="231" t="s">
        <v>218</v>
      </c>
      <c r="E2072" s="232" t="s">
        <v>2779</v>
      </c>
      <c r="F2072" s="233" t="s">
        <v>2780</v>
      </c>
      <c r="G2072" s="234" t="s">
        <v>244</v>
      </c>
      <c r="H2072" s="235">
        <v>91.442999999999998</v>
      </c>
      <c r="I2072" s="236"/>
      <c r="J2072" s="237">
        <f>ROUND(I2072*H2072,2)</f>
        <v>0</v>
      </c>
      <c r="K2072" s="233" t="s">
        <v>171</v>
      </c>
      <c r="L2072" s="238"/>
      <c r="M2072" s="239" t="s">
        <v>1</v>
      </c>
      <c r="N2072" s="240" t="s">
        <v>42</v>
      </c>
      <c r="O2072" s="71"/>
      <c r="P2072" s="200">
        <f>O2072*H2072</f>
        <v>0</v>
      </c>
      <c r="Q2072" s="200">
        <v>2.0000000000000001E-4</v>
      </c>
      <c r="R2072" s="200">
        <f>Q2072*H2072</f>
        <v>1.8288600000000002E-2</v>
      </c>
      <c r="S2072" s="200">
        <v>0</v>
      </c>
      <c r="T2072" s="201">
        <f>S2072*H2072</f>
        <v>0</v>
      </c>
      <c r="U2072" s="34"/>
      <c r="V2072" s="34"/>
      <c r="W2072" s="34"/>
      <c r="X2072" s="34"/>
      <c r="Y2072" s="34"/>
      <c r="Z2072" s="34"/>
      <c r="AA2072" s="34"/>
      <c r="AB2072" s="34"/>
      <c r="AC2072" s="34"/>
      <c r="AD2072" s="34"/>
      <c r="AE2072" s="34"/>
      <c r="AR2072" s="202" t="s">
        <v>1069</v>
      </c>
      <c r="AT2072" s="202" t="s">
        <v>218</v>
      </c>
      <c r="AU2072" s="202" t="s">
        <v>84</v>
      </c>
      <c r="AY2072" s="17" t="s">
        <v>164</v>
      </c>
      <c r="BE2072" s="203">
        <f>IF(N2072="základní",J2072,0)</f>
        <v>0</v>
      </c>
      <c r="BF2072" s="203">
        <f>IF(N2072="snížená",J2072,0)</f>
        <v>0</v>
      </c>
      <c r="BG2072" s="203">
        <f>IF(N2072="zákl. přenesená",J2072,0)</f>
        <v>0</v>
      </c>
      <c r="BH2072" s="203">
        <f>IF(N2072="sníž. přenesená",J2072,0)</f>
        <v>0</v>
      </c>
      <c r="BI2072" s="203">
        <f>IF(N2072="nulová",J2072,0)</f>
        <v>0</v>
      </c>
      <c r="BJ2072" s="17" t="s">
        <v>84</v>
      </c>
      <c r="BK2072" s="203">
        <f>ROUND(I2072*H2072,2)</f>
        <v>0</v>
      </c>
      <c r="BL2072" s="17" t="s">
        <v>865</v>
      </c>
      <c r="BM2072" s="202" t="s">
        <v>2781</v>
      </c>
    </row>
    <row r="2073" spans="1:65" s="2" customFormat="1" ht="11.25">
      <c r="A2073" s="34"/>
      <c r="B2073" s="35"/>
      <c r="C2073" s="36"/>
      <c r="D2073" s="204" t="s">
        <v>174</v>
      </c>
      <c r="E2073" s="36"/>
      <c r="F2073" s="205" t="s">
        <v>2780</v>
      </c>
      <c r="G2073" s="36"/>
      <c r="H2073" s="36"/>
      <c r="I2073" s="206"/>
      <c r="J2073" s="36"/>
      <c r="K2073" s="36"/>
      <c r="L2073" s="39"/>
      <c r="M2073" s="207"/>
      <c r="N2073" s="208"/>
      <c r="O2073" s="71"/>
      <c r="P2073" s="71"/>
      <c r="Q2073" s="71"/>
      <c r="R2073" s="71"/>
      <c r="S2073" s="71"/>
      <c r="T2073" s="72"/>
      <c r="U2073" s="34"/>
      <c r="V2073" s="34"/>
      <c r="W2073" s="34"/>
      <c r="X2073" s="34"/>
      <c r="Y2073" s="34"/>
      <c r="Z2073" s="34"/>
      <c r="AA2073" s="34"/>
      <c r="AB2073" s="34"/>
      <c r="AC2073" s="34"/>
      <c r="AD2073" s="34"/>
      <c r="AE2073" s="34"/>
      <c r="AT2073" s="17" t="s">
        <v>174</v>
      </c>
      <c r="AU2073" s="17" t="s">
        <v>84</v>
      </c>
    </row>
    <row r="2074" spans="1:65" s="13" customFormat="1" ht="11.25">
      <c r="B2074" s="209"/>
      <c r="C2074" s="210"/>
      <c r="D2074" s="204" t="s">
        <v>176</v>
      </c>
      <c r="E2074" s="211" t="s">
        <v>1</v>
      </c>
      <c r="F2074" s="212" t="s">
        <v>1240</v>
      </c>
      <c r="G2074" s="210"/>
      <c r="H2074" s="213">
        <v>22.15</v>
      </c>
      <c r="I2074" s="214"/>
      <c r="J2074" s="210"/>
      <c r="K2074" s="210"/>
      <c r="L2074" s="215"/>
      <c r="M2074" s="216"/>
      <c r="N2074" s="217"/>
      <c r="O2074" s="217"/>
      <c r="P2074" s="217"/>
      <c r="Q2074" s="217"/>
      <c r="R2074" s="217"/>
      <c r="S2074" s="217"/>
      <c r="T2074" s="218"/>
      <c r="AT2074" s="219" t="s">
        <v>176</v>
      </c>
      <c r="AU2074" s="219" t="s">
        <v>84</v>
      </c>
      <c r="AV2074" s="13" t="s">
        <v>84</v>
      </c>
      <c r="AW2074" s="13" t="s">
        <v>32</v>
      </c>
      <c r="AX2074" s="13" t="s">
        <v>76</v>
      </c>
      <c r="AY2074" s="219" t="s">
        <v>164</v>
      </c>
    </row>
    <row r="2075" spans="1:65" s="13" customFormat="1" ht="11.25">
      <c r="B2075" s="209"/>
      <c r="C2075" s="210"/>
      <c r="D2075" s="204" t="s">
        <v>176</v>
      </c>
      <c r="E2075" s="211" t="s">
        <v>1</v>
      </c>
      <c r="F2075" s="212" t="s">
        <v>1241</v>
      </c>
      <c r="G2075" s="210"/>
      <c r="H2075" s="213">
        <v>20.399999999999999</v>
      </c>
      <c r="I2075" s="214"/>
      <c r="J2075" s="210"/>
      <c r="K2075" s="210"/>
      <c r="L2075" s="215"/>
      <c r="M2075" s="216"/>
      <c r="N2075" s="217"/>
      <c r="O2075" s="217"/>
      <c r="P2075" s="217"/>
      <c r="Q2075" s="217"/>
      <c r="R2075" s="217"/>
      <c r="S2075" s="217"/>
      <c r="T2075" s="218"/>
      <c r="AT2075" s="219" t="s">
        <v>176</v>
      </c>
      <c r="AU2075" s="219" t="s">
        <v>84</v>
      </c>
      <c r="AV2075" s="13" t="s">
        <v>84</v>
      </c>
      <c r="AW2075" s="13" t="s">
        <v>32</v>
      </c>
      <c r="AX2075" s="13" t="s">
        <v>76</v>
      </c>
      <c r="AY2075" s="219" t="s">
        <v>164</v>
      </c>
    </row>
    <row r="2076" spans="1:65" s="15" customFormat="1" ht="11.25">
      <c r="B2076" s="241"/>
      <c r="C2076" s="242"/>
      <c r="D2076" s="204" t="s">
        <v>176</v>
      </c>
      <c r="E2076" s="243" t="s">
        <v>1</v>
      </c>
      <c r="F2076" s="244" t="s">
        <v>1248</v>
      </c>
      <c r="G2076" s="242"/>
      <c r="H2076" s="245">
        <v>42.55</v>
      </c>
      <c r="I2076" s="246"/>
      <c r="J2076" s="242"/>
      <c r="K2076" s="242"/>
      <c r="L2076" s="247"/>
      <c r="M2076" s="248"/>
      <c r="N2076" s="249"/>
      <c r="O2076" s="249"/>
      <c r="P2076" s="249"/>
      <c r="Q2076" s="249"/>
      <c r="R2076" s="249"/>
      <c r="S2076" s="249"/>
      <c r="T2076" s="250"/>
      <c r="AT2076" s="251" t="s">
        <v>176</v>
      </c>
      <c r="AU2076" s="251" t="s">
        <v>84</v>
      </c>
      <c r="AV2076" s="15" t="s">
        <v>303</v>
      </c>
      <c r="AW2076" s="15" t="s">
        <v>32</v>
      </c>
      <c r="AX2076" s="15" t="s">
        <v>76</v>
      </c>
      <c r="AY2076" s="251" t="s">
        <v>164</v>
      </c>
    </row>
    <row r="2077" spans="1:65" s="13" customFormat="1" ht="11.25">
      <c r="B2077" s="209"/>
      <c r="C2077" s="210"/>
      <c r="D2077" s="204" t="s">
        <v>176</v>
      </c>
      <c r="E2077" s="211" t="s">
        <v>1</v>
      </c>
      <c r="F2077" s="212" t="s">
        <v>1254</v>
      </c>
      <c r="G2077" s="210"/>
      <c r="H2077" s="213">
        <v>19.2</v>
      </c>
      <c r="I2077" s="214"/>
      <c r="J2077" s="210"/>
      <c r="K2077" s="210"/>
      <c r="L2077" s="215"/>
      <c r="M2077" s="216"/>
      <c r="N2077" s="217"/>
      <c r="O2077" s="217"/>
      <c r="P2077" s="217"/>
      <c r="Q2077" s="217"/>
      <c r="R2077" s="217"/>
      <c r="S2077" s="217"/>
      <c r="T2077" s="218"/>
      <c r="AT2077" s="219" t="s">
        <v>176</v>
      </c>
      <c r="AU2077" s="219" t="s">
        <v>84</v>
      </c>
      <c r="AV2077" s="13" t="s">
        <v>84</v>
      </c>
      <c r="AW2077" s="13" t="s">
        <v>32</v>
      </c>
      <c r="AX2077" s="13" t="s">
        <v>76</v>
      </c>
      <c r="AY2077" s="219" t="s">
        <v>164</v>
      </c>
    </row>
    <row r="2078" spans="1:65" s="13" customFormat="1" ht="11.25">
      <c r="B2078" s="209"/>
      <c r="C2078" s="210"/>
      <c r="D2078" s="204" t="s">
        <v>176</v>
      </c>
      <c r="E2078" s="211" t="s">
        <v>1</v>
      </c>
      <c r="F2078" s="212" t="s">
        <v>1255</v>
      </c>
      <c r="G2078" s="210"/>
      <c r="H2078" s="213">
        <v>6.3</v>
      </c>
      <c r="I2078" s="214"/>
      <c r="J2078" s="210"/>
      <c r="K2078" s="210"/>
      <c r="L2078" s="215"/>
      <c r="M2078" s="216"/>
      <c r="N2078" s="217"/>
      <c r="O2078" s="217"/>
      <c r="P2078" s="217"/>
      <c r="Q2078" s="217"/>
      <c r="R2078" s="217"/>
      <c r="S2078" s="217"/>
      <c r="T2078" s="218"/>
      <c r="AT2078" s="219" t="s">
        <v>176</v>
      </c>
      <c r="AU2078" s="219" t="s">
        <v>84</v>
      </c>
      <c r="AV2078" s="13" t="s">
        <v>84</v>
      </c>
      <c r="AW2078" s="13" t="s">
        <v>32</v>
      </c>
      <c r="AX2078" s="13" t="s">
        <v>76</v>
      </c>
      <c r="AY2078" s="219" t="s">
        <v>164</v>
      </c>
    </row>
    <row r="2079" spans="1:65" s="13" customFormat="1" ht="11.25">
      <c r="B2079" s="209"/>
      <c r="C2079" s="210"/>
      <c r="D2079" s="204" t="s">
        <v>176</v>
      </c>
      <c r="E2079" s="211" t="s">
        <v>1</v>
      </c>
      <c r="F2079" s="212" t="s">
        <v>1259</v>
      </c>
      <c r="G2079" s="210"/>
      <c r="H2079" s="213">
        <v>21.6</v>
      </c>
      <c r="I2079" s="214"/>
      <c r="J2079" s="210"/>
      <c r="K2079" s="210"/>
      <c r="L2079" s="215"/>
      <c r="M2079" s="216"/>
      <c r="N2079" s="217"/>
      <c r="O2079" s="217"/>
      <c r="P2079" s="217"/>
      <c r="Q2079" s="217"/>
      <c r="R2079" s="217"/>
      <c r="S2079" s="217"/>
      <c r="T2079" s="218"/>
      <c r="AT2079" s="219" t="s">
        <v>176</v>
      </c>
      <c r="AU2079" s="219" t="s">
        <v>84</v>
      </c>
      <c r="AV2079" s="13" t="s">
        <v>84</v>
      </c>
      <c r="AW2079" s="13" t="s">
        <v>32</v>
      </c>
      <c r="AX2079" s="13" t="s">
        <v>76</v>
      </c>
      <c r="AY2079" s="219" t="s">
        <v>164</v>
      </c>
    </row>
    <row r="2080" spans="1:65" s="15" customFormat="1" ht="11.25">
      <c r="B2080" s="241"/>
      <c r="C2080" s="242"/>
      <c r="D2080" s="204" t="s">
        <v>176</v>
      </c>
      <c r="E2080" s="243" t="s">
        <v>1</v>
      </c>
      <c r="F2080" s="244" t="s">
        <v>1261</v>
      </c>
      <c r="G2080" s="242"/>
      <c r="H2080" s="245">
        <v>47.1</v>
      </c>
      <c r="I2080" s="246"/>
      <c r="J2080" s="242"/>
      <c r="K2080" s="242"/>
      <c r="L2080" s="247"/>
      <c r="M2080" s="248"/>
      <c r="N2080" s="249"/>
      <c r="O2080" s="249"/>
      <c r="P2080" s="249"/>
      <c r="Q2080" s="249"/>
      <c r="R2080" s="249"/>
      <c r="S2080" s="249"/>
      <c r="T2080" s="250"/>
      <c r="AT2080" s="251" t="s">
        <v>176</v>
      </c>
      <c r="AU2080" s="251" t="s">
        <v>84</v>
      </c>
      <c r="AV2080" s="15" t="s">
        <v>303</v>
      </c>
      <c r="AW2080" s="15" t="s">
        <v>32</v>
      </c>
      <c r="AX2080" s="15" t="s">
        <v>76</v>
      </c>
      <c r="AY2080" s="251" t="s">
        <v>164</v>
      </c>
    </row>
    <row r="2081" spans="1:65" s="14" customFormat="1" ht="11.25">
      <c r="B2081" s="220"/>
      <c r="C2081" s="221"/>
      <c r="D2081" s="204" t="s">
        <v>176</v>
      </c>
      <c r="E2081" s="222" t="s">
        <v>1</v>
      </c>
      <c r="F2081" s="223" t="s">
        <v>185</v>
      </c>
      <c r="G2081" s="221"/>
      <c r="H2081" s="224">
        <v>89.65</v>
      </c>
      <c r="I2081" s="225"/>
      <c r="J2081" s="221"/>
      <c r="K2081" s="221"/>
      <c r="L2081" s="226"/>
      <c r="M2081" s="227"/>
      <c r="N2081" s="228"/>
      <c r="O2081" s="228"/>
      <c r="P2081" s="228"/>
      <c r="Q2081" s="228"/>
      <c r="R2081" s="228"/>
      <c r="S2081" s="228"/>
      <c r="T2081" s="229"/>
      <c r="AT2081" s="230" t="s">
        <v>176</v>
      </c>
      <c r="AU2081" s="230" t="s">
        <v>84</v>
      </c>
      <c r="AV2081" s="14" t="s">
        <v>172</v>
      </c>
      <c r="AW2081" s="14" t="s">
        <v>32</v>
      </c>
      <c r="AX2081" s="14" t="s">
        <v>82</v>
      </c>
      <c r="AY2081" s="230" t="s">
        <v>164</v>
      </c>
    </row>
    <row r="2082" spans="1:65" s="13" customFormat="1" ht="11.25">
      <c r="B2082" s="209"/>
      <c r="C2082" s="210"/>
      <c r="D2082" s="204" t="s">
        <v>176</v>
      </c>
      <c r="E2082" s="210"/>
      <c r="F2082" s="212" t="s">
        <v>2782</v>
      </c>
      <c r="G2082" s="210"/>
      <c r="H2082" s="213">
        <v>91.442999999999998</v>
      </c>
      <c r="I2082" s="214"/>
      <c r="J2082" s="210"/>
      <c r="K2082" s="210"/>
      <c r="L2082" s="215"/>
      <c r="M2082" s="216"/>
      <c r="N2082" s="217"/>
      <c r="O2082" s="217"/>
      <c r="P2082" s="217"/>
      <c r="Q2082" s="217"/>
      <c r="R2082" s="217"/>
      <c r="S2082" s="217"/>
      <c r="T2082" s="218"/>
      <c r="AT2082" s="219" t="s">
        <v>176</v>
      </c>
      <c r="AU2082" s="219" t="s">
        <v>84</v>
      </c>
      <c r="AV2082" s="13" t="s">
        <v>84</v>
      </c>
      <c r="AW2082" s="13" t="s">
        <v>4</v>
      </c>
      <c r="AX2082" s="13" t="s">
        <v>82</v>
      </c>
      <c r="AY2082" s="219" t="s">
        <v>164</v>
      </c>
    </row>
    <row r="2083" spans="1:65" s="2" customFormat="1" ht="14.45" customHeight="1">
      <c r="A2083" s="34"/>
      <c r="B2083" s="35"/>
      <c r="C2083" s="191" t="s">
        <v>2783</v>
      </c>
      <c r="D2083" s="191" t="s">
        <v>167</v>
      </c>
      <c r="E2083" s="192" t="s">
        <v>2784</v>
      </c>
      <c r="F2083" s="193" t="s">
        <v>2785</v>
      </c>
      <c r="G2083" s="194" t="s">
        <v>244</v>
      </c>
      <c r="H2083" s="195">
        <v>5.6</v>
      </c>
      <c r="I2083" s="196"/>
      <c r="J2083" s="197">
        <f>ROUND(I2083*H2083,2)</f>
        <v>0</v>
      </c>
      <c r="K2083" s="193" t="s">
        <v>171</v>
      </c>
      <c r="L2083" s="39"/>
      <c r="M2083" s="198" t="s">
        <v>1</v>
      </c>
      <c r="N2083" s="199" t="s">
        <v>42</v>
      </c>
      <c r="O2083" s="71"/>
      <c r="P2083" s="200">
        <f>O2083*H2083</f>
        <v>0</v>
      </c>
      <c r="Q2083" s="200">
        <v>0</v>
      </c>
      <c r="R2083" s="200">
        <f>Q2083*H2083</f>
        <v>0</v>
      </c>
      <c r="S2083" s="200">
        <v>0</v>
      </c>
      <c r="T2083" s="201">
        <f>S2083*H2083</f>
        <v>0</v>
      </c>
      <c r="U2083" s="34"/>
      <c r="V2083" s="34"/>
      <c r="W2083" s="34"/>
      <c r="X2083" s="34"/>
      <c r="Y2083" s="34"/>
      <c r="Z2083" s="34"/>
      <c r="AA2083" s="34"/>
      <c r="AB2083" s="34"/>
      <c r="AC2083" s="34"/>
      <c r="AD2083" s="34"/>
      <c r="AE2083" s="34"/>
      <c r="AR2083" s="202" t="s">
        <v>865</v>
      </c>
      <c r="AT2083" s="202" t="s">
        <v>167</v>
      </c>
      <c r="AU2083" s="202" t="s">
        <v>84</v>
      </c>
      <c r="AY2083" s="17" t="s">
        <v>164</v>
      </c>
      <c r="BE2083" s="203">
        <f>IF(N2083="základní",J2083,0)</f>
        <v>0</v>
      </c>
      <c r="BF2083" s="203">
        <f>IF(N2083="snížená",J2083,0)</f>
        <v>0</v>
      </c>
      <c r="BG2083" s="203">
        <f>IF(N2083="zákl. přenesená",J2083,0)</f>
        <v>0</v>
      </c>
      <c r="BH2083" s="203">
        <f>IF(N2083="sníž. přenesená",J2083,0)</f>
        <v>0</v>
      </c>
      <c r="BI2083" s="203">
        <f>IF(N2083="nulová",J2083,0)</f>
        <v>0</v>
      </c>
      <c r="BJ2083" s="17" t="s">
        <v>84</v>
      </c>
      <c r="BK2083" s="203">
        <f>ROUND(I2083*H2083,2)</f>
        <v>0</v>
      </c>
      <c r="BL2083" s="17" t="s">
        <v>865</v>
      </c>
      <c r="BM2083" s="202" t="s">
        <v>2786</v>
      </c>
    </row>
    <row r="2084" spans="1:65" s="2" customFormat="1" ht="11.25">
      <c r="A2084" s="34"/>
      <c r="B2084" s="35"/>
      <c r="C2084" s="36"/>
      <c r="D2084" s="204" t="s">
        <v>174</v>
      </c>
      <c r="E2084" s="36"/>
      <c r="F2084" s="205" t="s">
        <v>2787</v>
      </c>
      <c r="G2084" s="36"/>
      <c r="H2084" s="36"/>
      <c r="I2084" s="206"/>
      <c r="J2084" s="36"/>
      <c r="K2084" s="36"/>
      <c r="L2084" s="39"/>
      <c r="M2084" s="207"/>
      <c r="N2084" s="208"/>
      <c r="O2084" s="71"/>
      <c r="P2084" s="71"/>
      <c r="Q2084" s="71"/>
      <c r="R2084" s="71"/>
      <c r="S2084" s="71"/>
      <c r="T2084" s="72"/>
      <c r="U2084" s="34"/>
      <c r="V2084" s="34"/>
      <c r="W2084" s="34"/>
      <c r="X2084" s="34"/>
      <c r="Y2084" s="34"/>
      <c r="Z2084" s="34"/>
      <c r="AA2084" s="34"/>
      <c r="AB2084" s="34"/>
      <c r="AC2084" s="34"/>
      <c r="AD2084" s="34"/>
      <c r="AE2084" s="34"/>
      <c r="AT2084" s="17" t="s">
        <v>174</v>
      </c>
      <c r="AU2084" s="17" t="s">
        <v>84</v>
      </c>
    </row>
    <row r="2085" spans="1:65" s="13" customFormat="1" ht="11.25">
      <c r="B2085" s="209"/>
      <c r="C2085" s="210"/>
      <c r="D2085" s="204" t="s">
        <v>176</v>
      </c>
      <c r="E2085" s="211" t="s">
        <v>1</v>
      </c>
      <c r="F2085" s="212" t="s">
        <v>2788</v>
      </c>
      <c r="G2085" s="210"/>
      <c r="H2085" s="213">
        <v>0.8</v>
      </c>
      <c r="I2085" s="214"/>
      <c r="J2085" s="210"/>
      <c r="K2085" s="210"/>
      <c r="L2085" s="215"/>
      <c r="M2085" s="216"/>
      <c r="N2085" s="217"/>
      <c r="O2085" s="217"/>
      <c r="P2085" s="217"/>
      <c r="Q2085" s="217"/>
      <c r="R2085" s="217"/>
      <c r="S2085" s="217"/>
      <c r="T2085" s="218"/>
      <c r="AT2085" s="219" t="s">
        <v>176</v>
      </c>
      <c r="AU2085" s="219" t="s">
        <v>84</v>
      </c>
      <c r="AV2085" s="13" t="s">
        <v>84</v>
      </c>
      <c r="AW2085" s="13" t="s">
        <v>32</v>
      </c>
      <c r="AX2085" s="13" t="s">
        <v>76</v>
      </c>
      <c r="AY2085" s="219" t="s">
        <v>164</v>
      </c>
    </row>
    <row r="2086" spans="1:65" s="13" customFormat="1" ht="11.25">
      <c r="B2086" s="209"/>
      <c r="C2086" s="210"/>
      <c r="D2086" s="204" t="s">
        <v>176</v>
      </c>
      <c r="E2086" s="211" t="s">
        <v>1</v>
      </c>
      <c r="F2086" s="212" t="s">
        <v>2789</v>
      </c>
      <c r="G2086" s="210"/>
      <c r="H2086" s="213">
        <v>0.8</v>
      </c>
      <c r="I2086" s="214"/>
      <c r="J2086" s="210"/>
      <c r="K2086" s="210"/>
      <c r="L2086" s="215"/>
      <c r="M2086" s="216"/>
      <c r="N2086" s="217"/>
      <c r="O2086" s="217"/>
      <c r="P2086" s="217"/>
      <c r="Q2086" s="217"/>
      <c r="R2086" s="217"/>
      <c r="S2086" s="217"/>
      <c r="T2086" s="218"/>
      <c r="AT2086" s="219" t="s">
        <v>176</v>
      </c>
      <c r="AU2086" s="219" t="s">
        <v>84</v>
      </c>
      <c r="AV2086" s="13" t="s">
        <v>84</v>
      </c>
      <c r="AW2086" s="13" t="s">
        <v>32</v>
      </c>
      <c r="AX2086" s="13" t="s">
        <v>76</v>
      </c>
      <c r="AY2086" s="219" t="s">
        <v>164</v>
      </c>
    </row>
    <row r="2087" spans="1:65" s="13" customFormat="1" ht="11.25">
      <c r="B2087" s="209"/>
      <c r="C2087" s="210"/>
      <c r="D2087" s="204" t="s">
        <v>176</v>
      </c>
      <c r="E2087" s="211" t="s">
        <v>1</v>
      </c>
      <c r="F2087" s="212" t="s">
        <v>2790</v>
      </c>
      <c r="G2087" s="210"/>
      <c r="H2087" s="213">
        <v>0.8</v>
      </c>
      <c r="I2087" s="214"/>
      <c r="J2087" s="210"/>
      <c r="K2087" s="210"/>
      <c r="L2087" s="215"/>
      <c r="M2087" s="216"/>
      <c r="N2087" s="217"/>
      <c r="O2087" s="217"/>
      <c r="P2087" s="217"/>
      <c r="Q2087" s="217"/>
      <c r="R2087" s="217"/>
      <c r="S2087" s="217"/>
      <c r="T2087" s="218"/>
      <c r="AT2087" s="219" t="s">
        <v>176</v>
      </c>
      <c r="AU2087" s="219" t="s">
        <v>84</v>
      </c>
      <c r="AV2087" s="13" t="s">
        <v>84</v>
      </c>
      <c r="AW2087" s="13" t="s">
        <v>32</v>
      </c>
      <c r="AX2087" s="13" t="s">
        <v>76</v>
      </c>
      <c r="AY2087" s="219" t="s">
        <v>164</v>
      </c>
    </row>
    <row r="2088" spans="1:65" s="15" customFormat="1" ht="11.25">
      <c r="B2088" s="241"/>
      <c r="C2088" s="242"/>
      <c r="D2088" s="204" t="s">
        <v>176</v>
      </c>
      <c r="E2088" s="243" t="s">
        <v>1</v>
      </c>
      <c r="F2088" s="244" t="s">
        <v>2791</v>
      </c>
      <c r="G2088" s="242"/>
      <c r="H2088" s="245">
        <v>2.4</v>
      </c>
      <c r="I2088" s="246"/>
      <c r="J2088" s="242"/>
      <c r="K2088" s="242"/>
      <c r="L2088" s="247"/>
      <c r="M2088" s="248"/>
      <c r="N2088" s="249"/>
      <c r="O2088" s="249"/>
      <c r="P2088" s="249"/>
      <c r="Q2088" s="249"/>
      <c r="R2088" s="249"/>
      <c r="S2088" s="249"/>
      <c r="T2088" s="250"/>
      <c r="AT2088" s="251" t="s">
        <v>176</v>
      </c>
      <c r="AU2088" s="251" t="s">
        <v>84</v>
      </c>
      <c r="AV2088" s="15" t="s">
        <v>303</v>
      </c>
      <c r="AW2088" s="15" t="s">
        <v>32</v>
      </c>
      <c r="AX2088" s="15" t="s">
        <v>76</v>
      </c>
      <c r="AY2088" s="251" t="s">
        <v>164</v>
      </c>
    </row>
    <row r="2089" spans="1:65" s="13" customFormat="1" ht="11.25">
      <c r="B2089" s="209"/>
      <c r="C2089" s="210"/>
      <c r="D2089" s="204" t="s">
        <v>176</v>
      </c>
      <c r="E2089" s="211" t="s">
        <v>1</v>
      </c>
      <c r="F2089" s="212" t="s">
        <v>2792</v>
      </c>
      <c r="G2089" s="210"/>
      <c r="H2089" s="213">
        <v>0.8</v>
      </c>
      <c r="I2089" s="214"/>
      <c r="J2089" s="210"/>
      <c r="K2089" s="210"/>
      <c r="L2089" s="215"/>
      <c r="M2089" s="216"/>
      <c r="N2089" s="217"/>
      <c r="O2089" s="217"/>
      <c r="P2089" s="217"/>
      <c r="Q2089" s="217"/>
      <c r="R2089" s="217"/>
      <c r="S2089" s="217"/>
      <c r="T2089" s="218"/>
      <c r="AT2089" s="219" t="s">
        <v>176</v>
      </c>
      <c r="AU2089" s="219" t="s">
        <v>84</v>
      </c>
      <c r="AV2089" s="13" t="s">
        <v>84</v>
      </c>
      <c r="AW2089" s="13" t="s">
        <v>32</v>
      </c>
      <c r="AX2089" s="13" t="s">
        <v>76</v>
      </c>
      <c r="AY2089" s="219" t="s">
        <v>164</v>
      </c>
    </row>
    <row r="2090" spans="1:65" s="13" customFormat="1" ht="11.25">
      <c r="B2090" s="209"/>
      <c r="C2090" s="210"/>
      <c r="D2090" s="204" t="s">
        <v>176</v>
      </c>
      <c r="E2090" s="211" t="s">
        <v>1</v>
      </c>
      <c r="F2090" s="212" t="s">
        <v>2793</v>
      </c>
      <c r="G2090" s="210"/>
      <c r="H2090" s="213">
        <v>0.8</v>
      </c>
      <c r="I2090" s="214"/>
      <c r="J2090" s="210"/>
      <c r="K2090" s="210"/>
      <c r="L2090" s="215"/>
      <c r="M2090" s="216"/>
      <c r="N2090" s="217"/>
      <c r="O2090" s="217"/>
      <c r="P2090" s="217"/>
      <c r="Q2090" s="217"/>
      <c r="R2090" s="217"/>
      <c r="S2090" s="217"/>
      <c r="T2090" s="218"/>
      <c r="AT2090" s="219" t="s">
        <v>176</v>
      </c>
      <c r="AU2090" s="219" t="s">
        <v>84</v>
      </c>
      <c r="AV2090" s="13" t="s">
        <v>84</v>
      </c>
      <c r="AW2090" s="13" t="s">
        <v>32</v>
      </c>
      <c r="AX2090" s="13" t="s">
        <v>76</v>
      </c>
      <c r="AY2090" s="219" t="s">
        <v>164</v>
      </c>
    </row>
    <row r="2091" spans="1:65" s="13" customFormat="1" ht="11.25">
      <c r="B2091" s="209"/>
      <c r="C2091" s="210"/>
      <c r="D2091" s="204" t="s">
        <v>176</v>
      </c>
      <c r="E2091" s="211" t="s">
        <v>1</v>
      </c>
      <c r="F2091" s="212" t="s">
        <v>2794</v>
      </c>
      <c r="G2091" s="210"/>
      <c r="H2091" s="213">
        <v>0.8</v>
      </c>
      <c r="I2091" s="214"/>
      <c r="J2091" s="210"/>
      <c r="K2091" s="210"/>
      <c r="L2091" s="215"/>
      <c r="M2091" s="216"/>
      <c r="N2091" s="217"/>
      <c r="O2091" s="217"/>
      <c r="P2091" s="217"/>
      <c r="Q2091" s="217"/>
      <c r="R2091" s="217"/>
      <c r="S2091" s="217"/>
      <c r="T2091" s="218"/>
      <c r="AT2091" s="219" t="s">
        <v>176</v>
      </c>
      <c r="AU2091" s="219" t="s">
        <v>84</v>
      </c>
      <c r="AV2091" s="13" t="s">
        <v>84</v>
      </c>
      <c r="AW2091" s="13" t="s">
        <v>32</v>
      </c>
      <c r="AX2091" s="13" t="s">
        <v>76</v>
      </c>
      <c r="AY2091" s="219" t="s">
        <v>164</v>
      </c>
    </row>
    <row r="2092" spans="1:65" s="13" customFormat="1" ht="11.25">
      <c r="B2092" s="209"/>
      <c r="C2092" s="210"/>
      <c r="D2092" s="204" t="s">
        <v>176</v>
      </c>
      <c r="E2092" s="211" t="s">
        <v>1</v>
      </c>
      <c r="F2092" s="212" t="s">
        <v>2795</v>
      </c>
      <c r="G2092" s="210"/>
      <c r="H2092" s="213">
        <v>0.8</v>
      </c>
      <c r="I2092" s="214"/>
      <c r="J2092" s="210"/>
      <c r="K2092" s="210"/>
      <c r="L2092" s="215"/>
      <c r="M2092" s="216"/>
      <c r="N2092" s="217"/>
      <c r="O2092" s="217"/>
      <c r="P2092" s="217"/>
      <c r="Q2092" s="217"/>
      <c r="R2092" s="217"/>
      <c r="S2092" s="217"/>
      <c r="T2092" s="218"/>
      <c r="AT2092" s="219" t="s">
        <v>176</v>
      </c>
      <c r="AU2092" s="219" t="s">
        <v>84</v>
      </c>
      <c r="AV2092" s="13" t="s">
        <v>84</v>
      </c>
      <c r="AW2092" s="13" t="s">
        <v>32</v>
      </c>
      <c r="AX2092" s="13" t="s">
        <v>76</v>
      </c>
      <c r="AY2092" s="219" t="s">
        <v>164</v>
      </c>
    </row>
    <row r="2093" spans="1:65" s="15" customFormat="1" ht="11.25">
      <c r="B2093" s="241"/>
      <c r="C2093" s="242"/>
      <c r="D2093" s="204" t="s">
        <v>176</v>
      </c>
      <c r="E2093" s="243" t="s">
        <v>1</v>
      </c>
      <c r="F2093" s="244" t="s">
        <v>2796</v>
      </c>
      <c r="G2093" s="242"/>
      <c r="H2093" s="245">
        <v>3.2</v>
      </c>
      <c r="I2093" s="246"/>
      <c r="J2093" s="242"/>
      <c r="K2093" s="242"/>
      <c r="L2093" s="247"/>
      <c r="M2093" s="248"/>
      <c r="N2093" s="249"/>
      <c r="O2093" s="249"/>
      <c r="P2093" s="249"/>
      <c r="Q2093" s="249"/>
      <c r="R2093" s="249"/>
      <c r="S2093" s="249"/>
      <c r="T2093" s="250"/>
      <c r="AT2093" s="251" t="s">
        <v>176</v>
      </c>
      <c r="AU2093" s="251" t="s">
        <v>84</v>
      </c>
      <c r="AV2093" s="15" t="s">
        <v>303</v>
      </c>
      <c r="AW2093" s="15" t="s">
        <v>32</v>
      </c>
      <c r="AX2093" s="15" t="s">
        <v>76</v>
      </c>
      <c r="AY2093" s="251" t="s">
        <v>164</v>
      </c>
    </row>
    <row r="2094" spans="1:65" s="14" customFormat="1" ht="11.25">
      <c r="B2094" s="220"/>
      <c r="C2094" s="221"/>
      <c r="D2094" s="204" t="s">
        <v>176</v>
      </c>
      <c r="E2094" s="222" t="s">
        <v>1</v>
      </c>
      <c r="F2094" s="223" t="s">
        <v>185</v>
      </c>
      <c r="G2094" s="221"/>
      <c r="H2094" s="224">
        <v>5.6</v>
      </c>
      <c r="I2094" s="225"/>
      <c r="J2094" s="221"/>
      <c r="K2094" s="221"/>
      <c r="L2094" s="226"/>
      <c r="M2094" s="227"/>
      <c r="N2094" s="228"/>
      <c r="O2094" s="228"/>
      <c r="P2094" s="228"/>
      <c r="Q2094" s="228"/>
      <c r="R2094" s="228"/>
      <c r="S2094" s="228"/>
      <c r="T2094" s="229"/>
      <c r="AT2094" s="230" t="s">
        <v>176</v>
      </c>
      <c r="AU2094" s="230" t="s">
        <v>84</v>
      </c>
      <c r="AV2094" s="14" t="s">
        <v>172</v>
      </c>
      <c r="AW2094" s="14" t="s">
        <v>32</v>
      </c>
      <c r="AX2094" s="14" t="s">
        <v>82</v>
      </c>
      <c r="AY2094" s="230" t="s">
        <v>164</v>
      </c>
    </row>
    <row r="2095" spans="1:65" s="2" customFormat="1" ht="24.2" customHeight="1">
      <c r="A2095" s="34"/>
      <c r="B2095" s="35"/>
      <c r="C2095" s="231" t="s">
        <v>2797</v>
      </c>
      <c r="D2095" s="231" t="s">
        <v>218</v>
      </c>
      <c r="E2095" s="232" t="s">
        <v>2798</v>
      </c>
      <c r="F2095" s="233" t="s">
        <v>2799</v>
      </c>
      <c r="G2095" s="234" t="s">
        <v>244</v>
      </c>
      <c r="H2095" s="235">
        <v>5.7119999999999997</v>
      </c>
      <c r="I2095" s="236"/>
      <c r="J2095" s="237">
        <f>ROUND(I2095*H2095,2)</f>
        <v>0</v>
      </c>
      <c r="K2095" s="233" t="s">
        <v>171</v>
      </c>
      <c r="L2095" s="238"/>
      <c r="M2095" s="239" t="s">
        <v>1</v>
      </c>
      <c r="N2095" s="240" t="s">
        <v>42</v>
      </c>
      <c r="O2095" s="71"/>
      <c r="P2095" s="200">
        <f>O2095*H2095</f>
        <v>0</v>
      </c>
      <c r="Q2095" s="200">
        <v>2.1000000000000001E-4</v>
      </c>
      <c r="R2095" s="200">
        <f>Q2095*H2095</f>
        <v>1.1995199999999999E-3</v>
      </c>
      <c r="S2095" s="200">
        <v>0</v>
      </c>
      <c r="T2095" s="201">
        <f>S2095*H2095</f>
        <v>0</v>
      </c>
      <c r="U2095" s="34"/>
      <c r="V2095" s="34"/>
      <c r="W2095" s="34"/>
      <c r="X2095" s="34"/>
      <c r="Y2095" s="34"/>
      <c r="Z2095" s="34"/>
      <c r="AA2095" s="34"/>
      <c r="AB2095" s="34"/>
      <c r="AC2095" s="34"/>
      <c r="AD2095" s="34"/>
      <c r="AE2095" s="34"/>
      <c r="AR2095" s="202" t="s">
        <v>1069</v>
      </c>
      <c r="AT2095" s="202" t="s">
        <v>218</v>
      </c>
      <c r="AU2095" s="202" t="s">
        <v>84</v>
      </c>
      <c r="AY2095" s="17" t="s">
        <v>164</v>
      </c>
      <c r="BE2095" s="203">
        <f>IF(N2095="základní",J2095,0)</f>
        <v>0</v>
      </c>
      <c r="BF2095" s="203">
        <f>IF(N2095="snížená",J2095,0)</f>
        <v>0</v>
      </c>
      <c r="BG2095" s="203">
        <f>IF(N2095="zákl. přenesená",J2095,0)</f>
        <v>0</v>
      </c>
      <c r="BH2095" s="203">
        <f>IF(N2095="sníž. přenesená",J2095,0)</f>
        <v>0</v>
      </c>
      <c r="BI2095" s="203">
        <f>IF(N2095="nulová",J2095,0)</f>
        <v>0</v>
      </c>
      <c r="BJ2095" s="17" t="s">
        <v>84</v>
      </c>
      <c r="BK2095" s="203">
        <f>ROUND(I2095*H2095,2)</f>
        <v>0</v>
      </c>
      <c r="BL2095" s="17" t="s">
        <v>865</v>
      </c>
      <c r="BM2095" s="202" t="s">
        <v>2800</v>
      </c>
    </row>
    <row r="2096" spans="1:65" s="2" customFormat="1" ht="11.25">
      <c r="A2096" s="34"/>
      <c r="B2096" s="35"/>
      <c r="C2096" s="36"/>
      <c r="D2096" s="204" t="s">
        <v>174</v>
      </c>
      <c r="E2096" s="36"/>
      <c r="F2096" s="205" t="s">
        <v>2799</v>
      </c>
      <c r="G2096" s="36"/>
      <c r="H2096" s="36"/>
      <c r="I2096" s="206"/>
      <c r="J2096" s="36"/>
      <c r="K2096" s="36"/>
      <c r="L2096" s="39"/>
      <c r="M2096" s="207"/>
      <c r="N2096" s="208"/>
      <c r="O2096" s="71"/>
      <c r="P2096" s="71"/>
      <c r="Q2096" s="71"/>
      <c r="R2096" s="71"/>
      <c r="S2096" s="71"/>
      <c r="T2096" s="72"/>
      <c r="U2096" s="34"/>
      <c r="V2096" s="34"/>
      <c r="W2096" s="34"/>
      <c r="X2096" s="34"/>
      <c r="Y2096" s="34"/>
      <c r="Z2096" s="34"/>
      <c r="AA2096" s="34"/>
      <c r="AB2096" s="34"/>
      <c r="AC2096" s="34"/>
      <c r="AD2096" s="34"/>
      <c r="AE2096" s="34"/>
      <c r="AT2096" s="17" t="s">
        <v>174</v>
      </c>
      <c r="AU2096" s="17" t="s">
        <v>84</v>
      </c>
    </row>
    <row r="2097" spans="1:65" s="13" customFormat="1" ht="11.25">
      <c r="B2097" s="209"/>
      <c r="C2097" s="210"/>
      <c r="D2097" s="204" t="s">
        <v>176</v>
      </c>
      <c r="E2097" s="210"/>
      <c r="F2097" s="212" t="s">
        <v>2801</v>
      </c>
      <c r="G2097" s="210"/>
      <c r="H2097" s="213">
        <v>5.7119999999999997</v>
      </c>
      <c r="I2097" s="214"/>
      <c r="J2097" s="210"/>
      <c r="K2097" s="210"/>
      <c r="L2097" s="215"/>
      <c r="M2097" s="216"/>
      <c r="N2097" s="217"/>
      <c r="O2097" s="217"/>
      <c r="P2097" s="217"/>
      <c r="Q2097" s="217"/>
      <c r="R2097" s="217"/>
      <c r="S2097" s="217"/>
      <c r="T2097" s="218"/>
      <c r="AT2097" s="219" t="s">
        <v>176</v>
      </c>
      <c r="AU2097" s="219" t="s">
        <v>84</v>
      </c>
      <c r="AV2097" s="13" t="s">
        <v>84</v>
      </c>
      <c r="AW2097" s="13" t="s">
        <v>4</v>
      </c>
      <c r="AX2097" s="13" t="s">
        <v>82</v>
      </c>
      <c r="AY2097" s="219" t="s">
        <v>164</v>
      </c>
    </row>
    <row r="2098" spans="1:65" s="2" customFormat="1" ht="24.2" customHeight="1">
      <c r="A2098" s="34"/>
      <c r="B2098" s="35"/>
      <c r="C2098" s="191" t="s">
        <v>2802</v>
      </c>
      <c r="D2098" s="191" t="s">
        <v>167</v>
      </c>
      <c r="E2098" s="192" t="s">
        <v>2803</v>
      </c>
      <c r="F2098" s="193" t="s">
        <v>2804</v>
      </c>
      <c r="G2098" s="194" t="s">
        <v>207</v>
      </c>
      <c r="H2098" s="195">
        <v>1.4910000000000001</v>
      </c>
      <c r="I2098" s="196"/>
      <c r="J2098" s="197">
        <f>ROUND(I2098*H2098,2)</f>
        <v>0</v>
      </c>
      <c r="K2098" s="193" t="s">
        <v>171</v>
      </c>
      <c r="L2098" s="39"/>
      <c r="M2098" s="198" t="s">
        <v>1</v>
      </c>
      <c r="N2098" s="199" t="s">
        <v>42</v>
      </c>
      <c r="O2098" s="71"/>
      <c r="P2098" s="200">
        <f>O2098*H2098</f>
        <v>0</v>
      </c>
      <c r="Q2098" s="200">
        <v>0</v>
      </c>
      <c r="R2098" s="200">
        <f>Q2098*H2098</f>
        <v>0</v>
      </c>
      <c r="S2098" s="200">
        <v>0</v>
      </c>
      <c r="T2098" s="201">
        <f>S2098*H2098</f>
        <v>0</v>
      </c>
      <c r="U2098" s="34"/>
      <c r="V2098" s="34"/>
      <c r="W2098" s="34"/>
      <c r="X2098" s="34"/>
      <c r="Y2098" s="34"/>
      <c r="Z2098" s="34"/>
      <c r="AA2098" s="34"/>
      <c r="AB2098" s="34"/>
      <c r="AC2098" s="34"/>
      <c r="AD2098" s="34"/>
      <c r="AE2098" s="34"/>
      <c r="AR2098" s="202" t="s">
        <v>865</v>
      </c>
      <c r="AT2098" s="202" t="s">
        <v>167</v>
      </c>
      <c r="AU2098" s="202" t="s">
        <v>84</v>
      </c>
      <c r="AY2098" s="17" t="s">
        <v>164</v>
      </c>
      <c r="BE2098" s="203">
        <f>IF(N2098="základní",J2098,0)</f>
        <v>0</v>
      </c>
      <c r="BF2098" s="203">
        <f>IF(N2098="snížená",J2098,0)</f>
        <v>0</v>
      </c>
      <c r="BG2098" s="203">
        <f>IF(N2098="zákl. přenesená",J2098,0)</f>
        <v>0</v>
      </c>
      <c r="BH2098" s="203">
        <f>IF(N2098="sníž. přenesená",J2098,0)</f>
        <v>0</v>
      </c>
      <c r="BI2098" s="203">
        <f>IF(N2098="nulová",J2098,0)</f>
        <v>0</v>
      </c>
      <c r="BJ2098" s="17" t="s">
        <v>84</v>
      </c>
      <c r="BK2098" s="203">
        <f>ROUND(I2098*H2098,2)</f>
        <v>0</v>
      </c>
      <c r="BL2098" s="17" t="s">
        <v>865</v>
      </c>
      <c r="BM2098" s="202" t="s">
        <v>2805</v>
      </c>
    </row>
    <row r="2099" spans="1:65" s="2" customFormat="1" ht="29.25">
      <c r="A2099" s="34"/>
      <c r="B2099" s="35"/>
      <c r="C2099" s="36"/>
      <c r="D2099" s="204" t="s">
        <v>174</v>
      </c>
      <c r="E2099" s="36"/>
      <c r="F2099" s="205" t="s">
        <v>2806</v>
      </c>
      <c r="G2099" s="36"/>
      <c r="H2099" s="36"/>
      <c r="I2099" s="206"/>
      <c r="J2099" s="36"/>
      <c r="K2099" s="36"/>
      <c r="L2099" s="39"/>
      <c r="M2099" s="207"/>
      <c r="N2099" s="208"/>
      <c r="O2099" s="71"/>
      <c r="P2099" s="71"/>
      <c r="Q2099" s="71"/>
      <c r="R2099" s="71"/>
      <c r="S2099" s="71"/>
      <c r="T2099" s="72"/>
      <c r="U2099" s="34"/>
      <c r="V2099" s="34"/>
      <c r="W2099" s="34"/>
      <c r="X2099" s="34"/>
      <c r="Y2099" s="34"/>
      <c r="Z2099" s="34"/>
      <c r="AA2099" s="34"/>
      <c r="AB2099" s="34"/>
      <c r="AC2099" s="34"/>
      <c r="AD2099" s="34"/>
      <c r="AE2099" s="34"/>
      <c r="AT2099" s="17" t="s">
        <v>174</v>
      </c>
      <c r="AU2099" s="17" t="s">
        <v>84</v>
      </c>
    </row>
    <row r="2100" spans="1:65" s="12" customFormat="1" ht="22.9" customHeight="1">
      <c r="B2100" s="175"/>
      <c r="C2100" s="176"/>
      <c r="D2100" s="177" t="s">
        <v>75</v>
      </c>
      <c r="E2100" s="189" t="s">
        <v>2807</v>
      </c>
      <c r="F2100" s="189" t="s">
        <v>2808</v>
      </c>
      <c r="G2100" s="176"/>
      <c r="H2100" s="176"/>
      <c r="I2100" s="179"/>
      <c r="J2100" s="190">
        <f>BK2100</f>
        <v>0</v>
      </c>
      <c r="K2100" s="176"/>
      <c r="L2100" s="181"/>
      <c r="M2100" s="182"/>
      <c r="N2100" s="183"/>
      <c r="O2100" s="183"/>
      <c r="P2100" s="184">
        <f>SUM(P2101:P2174)</f>
        <v>0</v>
      </c>
      <c r="Q2100" s="183"/>
      <c r="R2100" s="184">
        <f>SUM(R2101:R2174)</f>
        <v>1.7342892999999999</v>
      </c>
      <c r="S2100" s="183"/>
      <c r="T2100" s="185">
        <f>SUM(T2101:T2174)</f>
        <v>0</v>
      </c>
      <c r="AR2100" s="186" t="s">
        <v>84</v>
      </c>
      <c r="AT2100" s="187" t="s">
        <v>75</v>
      </c>
      <c r="AU2100" s="187" t="s">
        <v>82</v>
      </c>
      <c r="AY2100" s="186" t="s">
        <v>164</v>
      </c>
      <c r="BK2100" s="188">
        <f>SUM(BK2101:BK2174)</f>
        <v>0</v>
      </c>
    </row>
    <row r="2101" spans="1:65" s="2" customFormat="1" ht="24.2" customHeight="1">
      <c r="A2101" s="34"/>
      <c r="B2101" s="35"/>
      <c r="C2101" s="191" t="s">
        <v>2809</v>
      </c>
      <c r="D2101" s="191" t="s">
        <v>167</v>
      </c>
      <c r="E2101" s="192" t="s">
        <v>2810</v>
      </c>
      <c r="F2101" s="193" t="s">
        <v>2811</v>
      </c>
      <c r="G2101" s="194" t="s">
        <v>258</v>
      </c>
      <c r="H2101" s="195">
        <v>28.2</v>
      </c>
      <c r="I2101" s="196"/>
      <c r="J2101" s="197">
        <f>ROUND(I2101*H2101,2)</f>
        <v>0</v>
      </c>
      <c r="K2101" s="193" t="s">
        <v>171</v>
      </c>
      <c r="L2101" s="39"/>
      <c r="M2101" s="198" t="s">
        <v>1</v>
      </c>
      <c r="N2101" s="199" t="s">
        <v>42</v>
      </c>
      <c r="O2101" s="71"/>
      <c r="P2101" s="200">
        <f>O2101*H2101</f>
        <v>0</v>
      </c>
      <c r="Q2101" s="200">
        <v>1.5E-3</v>
      </c>
      <c r="R2101" s="200">
        <f>Q2101*H2101</f>
        <v>4.2299999999999997E-2</v>
      </c>
      <c r="S2101" s="200">
        <v>0</v>
      </c>
      <c r="T2101" s="201">
        <f>S2101*H2101</f>
        <v>0</v>
      </c>
      <c r="U2101" s="34"/>
      <c r="V2101" s="34"/>
      <c r="W2101" s="34"/>
      <c r="X2101" s="34"/>
      <c r="Y2101" s="34"/>
      <c r="Z2101" s="34"/>
      <c r="AA2101" s="34"/>
      <c r="AB2101" s="34"/>
      <c r="AC2101" s="34"/>
      <c r="AD2101" s="34"/>
      <c r="AE2101" s="34"/>
      <c r="AR2101" s="202" t="s">
        <v>865</v>
      </c>
      <c r="AT2101" s="202" t="s">
        <v>167</v>
      </c>
      <c r="AU2101" s="202" t="s">
        <v>84</v>
      </c>
      <c r="AY2101" s="17" t="s">
        <v>164</v>
      </c>
      <c r="BE2101" s="203">
        <f>IF(N2101="základní",J2101,0)</f>
        <v>0</v>
      </c>
      <c r="BF2101" s="203">
        <f>IF(N2101="snížená",J2101,0)</f>
        <v>0</v>
      </c>
      <c r="BG2101" s="203">
        <f>IF(N2101="zákl. přenesená",J2101,0)</f>
        <v>0</v>
      </c>
      <c r="BH2101" s="203">
        <f>IF(N2101="sníž. přenesená",J2101,0)</f>
        <v>0</v>
      </c>
      <c r="BI2101" s="203">
        <f>IF(N2101="nulová",J2101,0)</f>
        <v>0</v>
      </c>
      <c r="BJ2101" s="17" t="s">
        <v>84</v>
      </c>
      <c r="BK2101" s="203">
        <f>ROUND(I2101*H2101,2)</f>
        <v>0</v>
      </c>
      <c r="BL2101" s="17" t="s">
        <v>865</v>
      </c>
      <c r="BM2101" s="202" t="s">
        <v>2812</v>
      </c>
    </row>
    <row r="2102" spans="1:65" s="2" customFormat="1" ht="19.5">
      <c r="A2102" s="34"/>
      <c r="B2102" s="35"/>
      <c r="C2102" s="36"/>
      <c r="D2102" s="204" t="s">
        <v>174</v>
      </c>
      <c r="E2102" s="36"/>
      <c r="F2102" s="205" t="s">
        <v>2813</v>
      </c>
      <c r="G2102" s="36"/>
      <c r="H2102" s="36"/>
      <c r="I2102" s="206"/>
      <c r="J2102" s="36"/>
      <c r="K2102" s="36"/>
      <c r="L2102" s="39"/>
      <c r="M2102" s="207"/>
      <c r="N2102" s="208"/>
      <c r="O2102" s="71"/>
      <c r="P2102" s="71"/>
      <c r="Q2102" s="71"/>
      <c r="R2102" s="71"/>
      <c r="S2102" s="71"/>
      <c r="T2102" s="72"/>
      <c r="U2102" s="34"/>
      <c r="V2102" s="34"/>
      <c r="W2102" s="34"/>
      <c r="X2102" s="34"/>
      <c r="Y2102" s="34"/>
      <c r="Z2102" s="34"/>
      <c r="AA2102" s="34"/>
      <c r="AB2102" s="34"/>
      <c r="AC2102" s="34"/>
      <c r="AD2102" s="34"/>
      <c r="AE2102" s="34"/>
      <c r="AT2102" s="17" t="s">
        <v>174</v>
      </c>
      <c r="AU2102" s="17" t="s">
        <v>84</v>
      </c>
    </row>
    <row r="2103" spans="1:65" s="13" customFormat="1" ht="11.25">
      <c r="B2103" s="209"/>
      <c r="C2103" s="210"/>
      <c r="D2103" s="204" t="s">
        <v>176</v>
      </c>
      <c r="E2103" s="211" t="s">
        <v>1</v>
      </c>
      <c r="F2103" s="212" t="s">
        <v>2814</v>
      </c>
      <c r="G2103" s="210"/>
      <c r="H2103" s="213">
        <v>28.2</v>
      </c>
      <c r="I2103" s="214"/>
      <c r="J2103" s="210"/>
      <c r="K2103" s="210"/>
      <c r="L2103" s="215"/>
      <c r="M2103" s="216"/>
      <c r="N2103" s="217"/>
      <c r="O2103" s="217"/>
      <c r="P2103" s="217"/>
      <c r="Q2103" s="217"/>
      <c r="R2103" s="217"/>
      <c r="S2103" s="217"/>
      <c r="T2103" s="218"/>
      <c r="AT2103" s="219" t="s">
        <v>176</v>
      </c>
      <c r="AU2103" s="219" t="s">
        <v>84</v>
      </c>
      <c r="AV2103" s="13" t="s">
        <v>84</v>
      </c>
      <c r="AW2103" s="13" t="s">
        <v>32</v>
      </c>
      <c r="AX2103" s="13" t="s">
        <v>82</v>
      </c>
      <c r="AY2103" s="219" t="s">
        <v>164</v>
      </c>
    </row>
    <row r="2104" spans="1:65" s="2" customFormat="1" ht="24.2" customHeight="1">
      <c r="A2104" s="34"/>
      <c r="B2104" s="35"/>
      <c r="C2104" s="191" t="s">
        <v>2815</v>
      </c>
      <c r="D2104" s="191" t="s">
        <v>167</v>
      </c>
      <c r="E2104" s="192" t="s">
        <v>2816</v>
      </c>
      <c r="F2104" s="193" t="s">
        <v>2817</v>
      </c>
      <c r="G2104" s="194" t="s">
        <v>258</v>
      </c>
      <c r="H2104" s="195">
        <v>69.305999999999997</v>
      </c>
      <c r="I2104" s="196"/>
      <c r="J2104" s="197">
        <f>ROUND(I2104*H2104,2)</f>
        <v>0</v>
      </c>
      <c r="K2104" s="193" t="s">
        <v>171</v>
      </c>
      <c r="L2104" s="39"/>
      <c r="M2104" s="198" t="s">
        <v>1</v>
      </c>
      <c r="N2104" s="199" t="s">
        <v>42</v>
      </c>
      <c r="O2104" s="71"/>
      <c r="P2104" s="200">
        <f>O2104*H2104</f>
        <v>0</v>
      </c>
      <c r="Q2104" s="200">
        <v>6.0499999999999998E-3</v>
      </c>
      <c r="R2104" s="200">
        <f>Q2104*H2104</f>
        <v>0.41930129999999999</v>
      </c>
      <c r="S2104" s="200">
        <v>0</v>
      </c>
      <c r="T2104" s="201">
        <f>S2104*H2104</f>
        <v>0</v>
      </c>
      <c r="U2104" s="34"/>
      <c r="V2104" s="34"/>
      <c r="W2104" s="34"/>
      <c r="X2104" s="34"/>
      <c r="Y2104" s="34"/>
      <c r="Z2104" s="34"/>
      <c r="AA2104" s="34"/>
      <c r="AB2104" s="34"/>
      <c r="AC2104" s="34"/>
      <c r="AD2104" s="34"/>
      <c r="AE2104" s="34"/>
      <c r="AR2104" s="202" t="s">
        <v>865</v>
      </c>
      <c r="AT2104" s="202" t="s">
        <v>167</v>
      </c>
      <c r="AU2104" s="202" t="s">
        <v>84</v>
      </c>
      <c r="AY2104" s="17" t="s">
        <v>164</v>
      </c>
      <c r="BE2104" s="203">
        <f>IF(N2104="základní",J2104,0)</f>
        <v>0</v>
      </c>
      <c r="BF2104" s="203">
        <f>IF(N2104="snížená",J2104,0)</f>
        <v>0</v>
      </c>
      <c r="BG2104" s="203">
        <f>IF(N2104="zákl. přenesená",J2104,0)</f>
        <v>0</v>
      </c>
      <c r="BH2104" s="203">
        <f>IF(N2104="sníž. přenesená",J2104,0)</f>
        <v>0</v>
      </c>
      <c r="BI2104" s="203">
        <f>IF(N2104="nulová",J2104,0)</f>
        <v>0</v>
      </c>
      <c r="BJ2104" s="17" t="s">
        <v>84</v>
      </c>
      <c r="BK2104" s="203">
        <f>ROUND(I2104*H2104,2)</f>
        <v>0</v>
      </c>
      <c r="BL2104" s="17" t="s">
        <v>865</v>
      </c>
      <c r="BM2104" s="202" t="s">
        <v>2818</v>
      </c>
    </row>
    <row r="2105" spans="1:65" s="2" customFormat="1" ht="19.5">
      <c r="A2105" s="34"/>
      <c r="B2105" s="35"/>
      <c r="C2105" s="36"/>
      <c r="D2105" s="204" t="s">
        <v>174</v>
      </c>
      <c r="E2105" s="36"/>
      <c r="F2105" s="205" t="s">
        <v>2819</v>
      </c>
      <c r="G2105" s="36"/>
      <c r="H2105" s="36"/>
      <c r="I2105" s="206"/>
      <c r="J2105" s="36"/>
      <c r="K2105" s="36"/>
      <c r="L2105" s="39"/>
      <c r="M2105" s="207"/>
      <c r="N2105" s="208"/>
      <c r="O2105" s="71"/>
      <c r="P2105" s="71"/>
      <c r="Q2105" s="71"/>
      <c r="R2105" s="71"/>
      <c r="S2105" s="71"/>
      <c r="T2105" s="72"/>
      <c r="U2105" s="34"/>
      <c r="V2105" s="34"/>
      <c r="W2105" s="34"/>
      <c r="X2105" s="34"/>
      <c r="Y2105" s="34"/>
      <c r="Z2105" s="34"/>
      <c r="AA2105" s="34"/>
      <c r="AB2105" s="34"/>
      <c r="AC2105" s="34"/>
      <c r="AD2105" s="34"/>
      <c r="AE2105" s="34"/>
      <c r="AT2105" s="17" t="s">
        <v>174</v>
      </c>
      <c r="AU2105" s="17" t="s">
        <v>84</v>
      </c>
    </row>
    <row r="2106" spans="1:65" s="13" customFormat="1" ht="22.5">
      <c r="B2106" s="209"/>
      <c r="C2106" s="210"/>
      <c r="D2106" s="204" t="s">
        <v>176</v>
      </c>
      <c r="E2106" s="211" t="s">
        <v>1</v>
      </c>
      <c r="F2106" s="212" t="s">
        <v>666</v>
      </c>
      <c r="G2106" s="210"/>
      <c r="H2106" s="213">
        <v>5.37</v>
      </c>
      <c r="I2106" s="214"/>
      <c r="J2106" s="210"/>
      <c r="K2106" s="210"/>
      <c r="L2106" s="215"/>
      <c r="M2106" s="216"/>
      <c r="N2106" s="217"/>
      <c r="O2106" s="217"/>
      <c r="P2106" s="217"/>
      <c r="Q2106" s="217"/>
      <c r="R2106" s="217"/>
      <c r="S2106" s="217"/>
      <c r="T2106" s="218"/>
      <c r="AT2106" s="219" t="s">
        <v>176</v>
      </c>
      <c r="AU2106" s="219" t="s">
        <v>84</v>
      </c>
      <c r="AV2106" s="13" t="s">
        <v>84</v>
      </c>
      <c r="AW2106" s="13" t="s">
        <v>32</v>
      </c>
      <c r="AX2106" s="13" t="s">
        <v>76</v>
      </c>
      <c r="AY2106" s="219" t="s">
        <v>164</v>
      </c>
    </row>
    <row r="2107" spans="1:65" s="13" customFormat="1" ht="22.5">
      <c r="B2107" s="209"/>
      <c r="C2107" s="210"/>
      <c r="D2107" s="204" t="s">
        <v>176</v>
      </c>
      <c r="E2107" s="211" t="s">
        <v>1</v>
      </c>
      <c r="F2107" s="212" t="s">
        <v>2820</v>
      </c>
      <c r="G2107" s="210"/>
      <c r="H2107" s="213">
        <v>20.079999999999998</v>
      </c>
      <c r="I2107" s="214"/>
      <c r="J2107" s="210"/>
      <c r="K2107" s="210"/>
      <c r="L2107" s="215"/>
      <c r="M2107" s="216"/>
      <c r="N2107" s="217"/>
      <c r="O2107" s="217"/>
      <c r="P2107" s="217"/>
      <c r="Q2107" s="217"/>
      <c r="R2107" s="217"/>
      <c r="S2107" s="217"/>
      <c r="T2107" s="218"/>
      <c r="AT2107" s="219" t="s">
        <v>176</v>
      </c>
      <c r="AU2107" s="219" t="s">
        <v>84</v>
      </c>
      <c r="AV2107" s="13" t="s">
        <v>84</v>
      </c>
      <c r="AW2107" s="13" t="s">
        <v>32</v>
      </c>
      <c r="AX2107" s="13" t="s">
        <v>76</v>
      </c>
      <c r="AY2107" s="219" t="s">
        <v>164</v>
      </c>
    </row>
    <row r="2108" spans="1:65" s="15" customFormat="1" ht="11.25">
      <c r="B2108" s="241"/>
      <c r="C2108" s="242"/>
      <c r="D2108" s="204" t="s">
        <v>176</v>
      </c>
      <c r="E2108" s="243" t="s">
        <v>1</v>
      </c>
      <c r="F2108" s="244" t="s">
        <v>640</v>
      </c>
      <c r="G2108" s="242"/>
      <c r="H2108" s="245">
        <v>25.45</v>
      </c>
      <c r="I2108" s="246"/>
      <c r="J2108" s="242"/>
      <c r="K2108" s="242"/>
      <c r="L2108" s="247"/>
      <c r="M2108" s="248"/>
      <c r="N2108" s="249"/>
      <c r="O2108" s="249"/>
      <c r="P2108" s="249"/>
      <c r="Q2108" s="249"/>
      <c r="R2108" s="249"/>
      <c r="S2108" s="249"/>
      <c r="T2108" s="250"/>
      <c r="AT2108" s="251" t="s">
        <v>176</v>
      </c>
      <c r="AU2108" s="251" t="s">
        <v>84</v>
      </c>
      <c r="AV2108" s="15" t="s">
        <v>303</v>
      </c>
      <c r="AW2108" s="15" t="s">
        <v>32</v>
      </c>
      <c r="AX2108" s="15" t="s">
        <v>76</v>
      </c>
      <c r="AY2108" s="251" t="s">
        <v>164</v>
      </c>
    </row>
    <row r="2109" spans="1:65" s="13" customFormat="1" ht="11.25">
      <c r="B2109" s="209"/>
      <c r="C2109" s="210"/>
      <c r="D2109" s="204" t="s">
        <v>176</v>
      </c>
      <c r="E2109" s="211" t="s">
        <v>1</v>
      </c>
      <c r="F2109" s="212" t="s">
        <v>2821</v>
      </c>
      <c r="G2109" s="210"/>
      <c r="H2109" s="213">
        <v>6.58</v>
      </c>
      <c r="I2109" s="214"/>
      <c r="J2109" s="210"/>
      <c r="K2109" s="210"/>
      <c r="L2109" s="215"/>
      <c r="M2109" s="216"/>
      <c r="N2109" s="217"/>
      <c r="O2109" s="217"/>
      <c r="P2109" s="217"/>
      <c r="Q2109" s="217"/>
      <c r="R2109" s="217"/>
      <c r="S2109" s="217"/>
      <c r="T2109" s="218"/>
      <c r="AT2109" s="219" t="s">
        <v>176</v>
      </c>
      <c r="AU2109" s="219" t="s">
        <v>84</v>
      </c>
      <c r="AV2109" s="13" t="s">
        <v>84</v>
      </c>
      <c r="AW2109" s="13" t="s">
        <v>32</v>
      </c>
      <c r="AX2109" s="13" t="s">
        <v>76</v>
      </c>
      <c r="AY2109" s="219" t="s">
        <v>164</v>
      </c>
    </row>
    <row r="2110" spans="1:65" s="13" customFormat="1" ht="11.25">
      <c r="B2110" s="209"/>
      <c r="C2110" s="210"/>
      <c r="D2110" s="204" t="s">
        <v>176</v>
      </c>
      <c r="E2110" s="211" t="s">
        <v>1</v>
      </c>
      <c r="F2110" s="212" t="s">
        <v>2822</v>
      </c>
      <c r="G2110" s="210"/>
      <c r="H2110" s="213">
        <v>17.850000000000001</v>
      </c>
      <c r="I2110" s="214"/>
      <c r="J2110" s="210"/>
      <c r="K2110" s="210"/>
      <c r="L2110" s="215"/>
      <c r="M2110" s="216"/>
      <c r="N2110" s="217"/>
      <c r="O2110" s="217"/>
      <c r="P2110" s="217"/>
      <c r="Q2110" s="217"/>
      <c r="R2110" s="217"/>
      <c r="S2110" s="217"/>
      <c r="T2110" s="218"/>
      <c r="AT2110" s="219" t="s">
        <v>176</v>
      </c>
      <c r="AU2110" s="219" t="s">
        <v>84</v>
      </c>
      <c r="AV2110" s="13" t="s">
        <v>84</v>
      </c>
      <c r="AW2110" s="13" t="s">
        <v>32</v>
      </c>
      <c r="AX2110" s="13" t="s">
        <v>76</v>
      </c>
      <c r="AY2110" s="219" t="s">
        <v>164</v>
      </c>
    </row>
    <row r="2111" spans="1:65" s="13" customFormat="1" ht="11.25">
      <c r="B2111" s="209"/>
      <c r="C2111" s="210"/>
      <c r="D2111" s="204" t="s">
        <v>176</v>
      </c>
      <c r="E2111" s="211" t="s">
        <v>1</v>
      </c>
      <c r="F2111" s="212" t="s">
        <v>670</v>
      </c>
      <c r="G2111" s="210"/>
      <c r="H2111" s="213">
        <v>3.3</v>
      </c>
      <c r="I2111" s="214"/>
      <c r="J2111" s="210"/>
      <c r="K2111" s="210"/>
      <c r="L2111" s="215"/>
      <c r="M2111" s="216"/>
      <c r="N2111" s="217"/>
      <c r="O2111" s="217"/>
      <c r="P2111" s="217"/>
      <c r="Q2111" s="217"/>
      <c r="R2111" s="217"/>
      <c r="S2111" s="217"/>
      <c r="T2111" s="218"/>
      <c r="AT2111" s="219" t="s">
        <v>176</v>
      </c>
      <c r="AU2111" s="219" t="s">
        <v>84</v>
      </c>
      <c r="AV2111" s="13" t="s">
        <v>84</v>
      </c>
      <c r="AW2111" s="13" t="s">
        <v>32</v>
      </c>
      <c r="AX2111" s="13" t="s">
        <v>76</v>
      </c>
      <c r="AY2111" s="219" t="s">
        <v>164</v>
      </c>
    </row>
    <row r="2112" spans="1:65" s="13" customFormat="1" ht="11.25">
      <c r="B2112" s="209"/>
      <c r="C2112" s="210"/>
      <c r="D2112" s="204" t="s">
        <v>176</v>
      </c>
      <c r="E2112" s="211" t="s">
        <v>1</v>
      </c>
      <c r="F2112" s="212" t="s">
        <v>2823</v>
      </c>
      <c r="G2112" s="210"/>
      <c r="H2112" s="213">
        <v>5.3760000000000003</v>
      </c>
      <c r="I2112" s="214"/>
      <c r="J2112" s="210"/>
      <c r="K2112" s="210"/>
      <c r="L2112" s="215"/>
      <c r="M2112" s="216"/>
      <c r="N2112" s="217"/>
      <c r="O2112" s="217"/>
      <c r="P2112" s="217"/>
      <c r="Q2112" s="217"/>
      <c r="R2112" s="217"/>
      <c r="S2112" s="217"/>
      <c r="T2112" s="218"/>
      <c r="AT2112" s="219" t="s">
        <v>176</v>
      </c>
      <c r="AU2112" s="219" t="s">
        <v>84</v>
      </c>
      <c r="AV2112" s="13" t="s">
        <v>84</v>
      </c>
      <c r="AW2112" s="13" t="s">
        <v>32</v>
      </c>
      <c r="AX2112" s="13" t="s">
        <v>76</v>
      </c>
      <c r="AY2112" s="219" t="s">
        <v>164</v>
      </c>
    </row>
    <row r="2113" spans="1:65" s="13" customFormat="1" ht="11.25">
      <c r="B2113" s="209"/>
      <c r="C2113" s="210"/>
      <c r="D2113" s="204" t="s">
        <v>176</v>
      </c>
      <c r="E2113" s="211" t="s">
        <v>1</v>
      </c>
      <c r="F2113" s="212" t="s">
        <v>672</v>
      </c>
      <c r="G2113" s="210"/>
      <c r="H2113" s="213">
        <v>3.51</v>
      </c>
      <c r="I2113" s="214"/>
      <c r="J2113" s="210"/>
      <c r="K2113" s="210"/>
      <c r="L2113" s="215"/>
      <c r="M2113" s="216"/>
      <c r="N2113" s="217"/>
      <c r="O2113" s="217"/>
      <c r="P2113" s="217"/>
      <c r="Q2113" s="217"/>
      <c r="R2113" s="217"/>
      <c r="S2113" s="217"/>
      <c r="T2113" s="218"/>
      <c r="AT2113" s="219" t="s">
        <v>176</v>
      </c>
      <c r="AU2113" s="219" t="s">
        <v>84</v>
      </c>
      <c r="AV2113" s="13" t="s">
        <v>84</v>
      </c>
      <c r="AW2113" s="13" t="s">
        <v>32</v>
      </c>
      <c r="AX2113" s="13" t="s">
        <v>76</v>
      </c>
      <c r="AY2113" s="219" t="s">
        <v>164</v>
      </c>
    </row>
    <row r="2114" spans="1:65" s="13" customFormat="1" ht="11.25">
      <c r="B2114" s="209"/>
      <c r="C2114" s="210"/>
      <c r="D2114" s="204" t="s">
        <v>176</v>
      </c>
      <c r="E2114" s="211" t="s">
        <v>1</v>
      </c>
      <c r="F2114" s="212" t="s">
        <v>2824</v>
      </c>
      <c r="G2114" s="210"/>
      <c r="H2114" s="213">
        <v>7.24</v>
      </c>
      <c r="I2114" s="214"/>
      <c r="J2114" s="210"/>
      <c r="K2114" s="210"/>
      <c r="L2114" s="215"/>
      <c r="M2114" s="216"/>
      <c r="N2114" s="217"/>
      <c r="O2114" s="217"/>
      <c r="P2114" s="217"/>
      <c r="Q2114" s="217"/>
      <c r="R2114" s="217"/>
      <c r="S2114" s="217"/>
      <c r="T2114" s="218"/>
      <c r="AT2114" s="219" t="s">
        <v>176</v>
      </c>
      <c r="AU2114" s="219" t="s">
        <v>84</v>
      </c>
      <c r="AV2114" s="13" t="s">
        <v>84</v>
      </c>
      <c r="AW2114" s="13" t="s">
        <v>32</v>
      </c>
      <c r="AX2114" s="13" t="s">
        <v>76</v>
      </c>
      <c r="AY2114" s="219" t="s">
        <v>164</v>
      </c>
    </row>
    <row r="2115" spans="1:65" s="15" customFormat="1" ht="11.25">
      <c r="B2115" s="241"/>
      <c r="C2115" s="242"/>
      <c r="D2115" s="204" t="s">
        <v>176</v>
      </c>
      <c r="E2115" s="243" t="s">
        <v>1</v>
      </c>
      <c r="F2115" s="244" t="s">
        <v>655</v>
      </c>
      <c r="G2115" s="242"/>
      <c r="H2115" s="245">
        <v>43.856000000000002</v>
      </c>
      <c r="I2115" s="246"/>
      <c r="J2115" s="242"/>
      <c r="K2115" s="242"/>
      <c r="L2115" s="247"/>
      <c r="M2115" s="248"/>
      <c r="N2115" s="249"/>
      <c r="O2115" s="249"/>
      <c r="P2115" s="249"/>
      <c r="Q2115" s="249"/>
      <c r="R2115" s="249"/>
      <c r="S2115" s="249"/>
      <c r="T2115" s="250"/>
      <c r="AT2115" s="251" t="s">
        <v>176</v>
      </c>
      <c r="AU2115" s="251" t="s">
        <v>84</v>
      </c>
      <c r="AV2115" s="15" t="s">
        <v>303</v>
      </c>
      <c r="AW2115" s="15" t="s">
        <v>32</v>
      </c>
      <c r="AX2115" s="15" t="s">
        <v>76</v>
      </c>
      <c r="AY2115" s="251" t="s">
        <v>164</v>
      </c>
    </row>
    <row r="2116" spans="1:65" s="14" customFormat="1" ht="11.25">
      <c r="B2116" s="220"/>
      <c r="C2116" s="221"/>
      <c r="D2116" s="204" t="s">
        <v>176</v>
      </c>
      <c r="E2116" s="222" t="s">
        <v>1</v>
      </c>
      <c r="F2116" s="223" t="s">
        <v>185</v>
      </c>
      <c r="G2116" s="221"/>
      <c r="H2116" s="224">
        <v>69.305999999999997</v>
      </c>
      <c r="I2116" s="225"/>
      <c r="J2116" s="221"/>
      <c r="K2116" s="221"/>
      <c r="L2116" s="226"/>
      <c r="M2116" s="227"/>
      <c r="N2116" s="228"/>
      <c r="O2116" s="228"/>
      <c r="P2116" s="228"/>
      <c r="Q2116" s="228"/>
      <c r="R2116" s="228"/>
      <c r="S2116" s="228"/>
      <c r="T2116" s="229"/>
      <c r="AT2116" s="230" t="s">
        <v>176</v>
      </c>
      <c r="AU2116" s="230" t="s">
        <v>84</v>
      </c>
      <c r="AV2116" s="14" t="s">
        <v>172</v>
      </c>
      <c r="AW2116" s="14" t="s">
        <v>32</v>
      </c>
      <c r="AX2116" s="14" t="s">
        <v>82</v>
      </c>
      <c r="AY2116" s="230" t="s">
        <v>164</v>
      </c>
    </row>
    <row r="2117" spans="1:65" s="2" customFormat="1" ht="14.45" customHeight="1">
      <c r="A2117" s="34"/>
      <c r="B2117" s="35"/>
      <c r="C2117" s="231" t="s">
        <v>2825</v>
      </c>
      <c r="D2117" s="231" t="s">
        <v>218</v>
      </c>
      <c r="E2117" s="232" t="s">
        <v>2826</v>
      </c>
      <c r="F2117" s="233" t="s">
        <v>2827</v>
      </c>
      <c r="G2117" s="234" t="s">
        <v>258</v>
      </c>
      <c r="H2117" s="235">
        <v>76.236999999999995</v>
      </c>
      <c r="I2117" s="236"/>
      <c r="J2117" s="237">
        <f>ROUND(I2117*H2117,2)</f>
        <v>0</v>
      </c>
      <c r="K2117" s="233" t="s">
        <v>171</v>
      </c>
      <c r="L2117" s="238"/>
      <c r="M2117" s="239" t="s">
        <v>1</v>
      </c>
      <c r="N2117" s="240" t="s">
        <v>42</v>
      </c>
      <c r="O2117" s="71"/>
      <c r="P2117" s="200">
        <f>O2117*H2117</f>
        <v>0</v>
      </c>
      <c r="Q2117" s="200">
        <v>1.29E-2</v>
      </c>
      <c r="R2117" s="200">
        <f>Q2117*H2117</f>
        <v>0.98345729999999998</v>
      </c>
      <c r="S2117" s="200">
        <v>0</v>
      </c>
      <c r="T2117" s="201">
        <f>S2117*H2117</f>
        <v>0</v>
      </c>
      <c r="U2117" s="34"/>
      <c r="V2117" s="34"/>
      <c r="W2117" s="34"/>
      <c r="X2117" s="34"/>
      <c r="Y2117" s="34"/>
      <c r="Z2117" s="34"/>
      <c r="AA2117" s="34"/>
      <c r="AB2117" s="34"/>
      <c r="AC2117" s="34"/>
      <c r="AD2117" s="34"/>
      <c r="AE2117" s="34"/>
      <c r="AR2117" s="202" t="s">
        <v>1069</v>
      </c>
      <c r="AT2117" s="202" t="s">
        <v>218</v>
      </c>
      <c r="AU2117" s="202" t="s">
        <v>84</v>
      </c>
      <c r="AY2117" s="17" t="s">
        <v>164</v>
      </c>
      <c r="BE2117" s="203">
        <f>IF(N2117="základní",J2117,0)</f>
        <v>0</v>
      </c>
      <c r="BF2117" s="203">
        <f>IF(N2117="snížená",J2117,0)</f>
        <v>0</v>
      </c>
      <c r="BG2117" s="203">
        <f>IF(N2117="zákl. přenesená",J2117,0)</f>
        <v>0</v>
      </c>
      <c r="BH2117" s="203">
        <f>IF(N2117="sníž. přenesená",J2117,0)</f>
        <v>0</v>
      </c>
      <c r="BI2117" s="203">
        <f>IF(N2117="nulová",J2117,0)</f>
        <v>0</v>
      </c>
      <c r="BJ2117" s="17" t="s">
        <v>84</v>
      </c>
      <c r="BK2117" s="203">
        <f>ROUND(I2117*H2117,2)</f>
        <v>0</v>
      </c>
      <c r="BL2117" s="17" t="s">
        <v>865</v>
      </c>
      <c r="BM2117" s="202" t="s">
        <v>2828</v>
      </c>
    </row>
    <row r="2118" spans="1:65" s="2" customFormat="1" ht="11.25">
      <c r="A2118" s="34"/>
      <c r="B2118" s="35"/>
      <c r="C2118" s="36"/>
      <c r="D2118" s="204" t="s">
        <v>174</v>
      </c>
      <c r="E2118" s="36"/>
      <c r="F2118" s="205" t="s">
        <v>2827</v>
      </c>
      <c r="G2118" s="36"/>
      <c r="H2118" s="36"/>
      <c r="I2118" s="206"/>
      <c r="J2118" s="36"/>
      <c r="K2118" s="36"/>
      <c r="L2118" s="39"/>
      <c r="M2118" s="207"/>
      <c r="N2118" s="208"/>
      <c r="O2118" s="71"/>
      <c r="P2118" s="71"/>
      <c r="Q2118" s="71"/>
      <c r="R2118" s="71"/>
      <c r="S2118" s="71"/>
      <c r="T2118" s="72"/>
      <c r="U2118" s="34"/>
      <c r="V2118" s="34"/>
      <c r="W2118" s="34"/>
      <c r="X2118" s="34"/>
      <c r="Y2118" s="34"/>
      <c r="Z2118" s="34"/>
      <c r="AA2118" s="34"/>
      <c r="AB2118" s="34"/>
      <c r="AC2118" s="34"/>
      <c r="AD2118" s="34"/>
      <c r="AE2118" s="34"/>
      <c r="AT2118" s="17" t="s">
        <v>174</v>
      </c>
      <c r="AU2118" s="17" t="s">
        <v>84</v>
      </c>
    </row>
    <row r="2119" spans="1:65" s="13" customFormat="1" ht="11.25">
      <c r="B2119" s="209"/>
      <c r="C2119" s="210"/>
      <c r="D2119" s="204" t="s">
        <v>176</v>
      </c>
      <c r="E2119" s="210"/>
      <c r="F2119" s="212" t="s">
        <v>2829</v>
      </c>
      <c r="G2119" s="210"/>
      <c r="H2119" s="213">
        <v>76.236999999999995</v>
      </c>
      <c r="I2119" s="214"/>
      <c r="J2119" s="210"/>
      <c r="K2119" s="210"/>
      <c r="L2119" s="215"/>
      <c r="M2119" s="216"/>
      <c r="N2119" s="217"/>
      <c r="O2119" s="217"/>
      <c r="P2119" s="217"/>
      <c r="Q2119" s="217"/>
      <c r="R2119" s="217"/>
      <c r="S2119" s="217"/>
      <c r="T2119" s="218"/>
      <c r="AT2119" s="219" t="s">
        <v>176</v>
      </c>
      <c r="AU2119" s="219" t="s">
        <v>84</v>
      </c>
      <c r="AV2119" s="13" t="s">
        <v>84</v>
      </c>
      <c r="AW2119" s="13" t="s">
        <v>4</v>
      </c>
      <c r="AX2119" s="13" t="s">
        <v>82</v>
      </c>
      <c r="AY2119" s="219" t="s">
        <v>164</v>
      </c>
    </row>
    <row r="2120" spans="1:65" s="2" customFormat="1" ht="24.2" customHeight="1">
      <c r="A2120" s="34"/>
      <c r="B2120" s="35"/>
      <c r="C2120" s="191" t="s">
        <v>2830</v>
      </c>
      <c r="D2120" s="191" t="s">
        <v>167</v>
      </c>
      <c r="E2120" s="192" t="s">
        <v>2831</v>
      </c>
      <c r="F2120" s="193" t="s">
        <v>2832</v>
      </c>
      <c r="G2120" s="194" t="s">
        <v>258</v>
      </c>
      <c r="H2120" s="195">
        <v>31.376000000000001</v>
      </c>
      <c r="I2120" s="196"/>
      <c r="J2120" s="197">
        <f>ROUND(I2120*H2120,2)</f>
        <v>0</v>
      </c>
      <c r="K2120" s="193" t="s">
        <v>171</v>
      </c>
      <c r="L2120" s="39"/>
      <c r="M2120" s="198" t="s">
        <v>1</v>
      </c>
      <c r="N2120" s="199" t="s">
        <v>42</v>
      </c>
      <c r="O2120" s="71"/>
      <c r="P2120" s="200">
        <f>O2120*H2120</f>
        <v>0</v>
      </c>
      <c r="Q2120" s="200">
        <v>0</v>
      </c>
      <c r="R2120" s="200">
        <f>Q2120*H2120</f>
        <v>0</v>
      </c>
      <c r="S2120" s="200">
        <v>0</v>
      </c>
      <c r="T2120" s="201">
        <f>S2120*H2120</f>
        <v>0</v>
      </c>
      <c r="U2120" s="34"/>
      <c r="V2120" s="34"/>
      <c r="W2120" s="34"/>
      <c r="X2120" s="34"/>
      <c r="Y2120" s="34"/>
      <c r="Z2120" s="34"/>
      <c r="AA2120" s="34"/>
      <c r="AB2120" s="34"/>
      <c r="AC2120" s="34"/>
      <c r="AD2120" s="34"/>
      <c r="AE2120" s="34"/>
      <c r="AR2120" s="202" t="s">
        <v>865</v>
      </c>
      <c r="AT2120" s="202" t="s">
        <v>167</v>
      </c>
      <c r="AU2120" s="202" t="s">
        <v>84</v>
      </c>
      <c r="AY2120" s="17" t="s">
        <v>164</v>
      </c>
      <c r="BE2120" s="203">
        <f>IF(N2120="základní",J2120,0)</f>
        <v>0</v>
      </c>
      <c r="BF2120" s="203">
        <f>IF(N2120="snížená",J2120,0)</f>
        <v>0</v>
      </c>
      <c r="BG2120" s="203">
        <f>IF(N2120="zákl. přenesená",J2120,0)</f>
        <v>0</v>
      </c>
      <c r="BH2120" s="203">
        <f>IF(N2120="sníž. přenesená",J2120,0)</f>
        <v>0</v>
      </c>
      <c r="BI2120" s="203">
        <f>IF(N2120="nulová",J2120,0)</f>
        <v>0</v>
      </c>
      <c r="BJ2120" s="17" t="s">
        <v>84</v>
      </c>
      <c r="BK2120" s="203">
        <f>ROUND(I2120*H2120,2)</f>
        <v>0</v>
      </c>
      <c r="BL2120" s="17" t="s">
        <v>865</v>
      </c>
      <c r="BM2120" s="202" t="s">
        <v>2833</v>
      </c>
    </row>
    <row r="2121" spans="1:65" s="2" customFormat="1" ht="19.5">
      <c r="A2121" s="34"/>
      <c r="B2121" s="35"/>
      <c r="C2121" s="36"/>
      <c r="D2121" s="204" t="s">
        <v>174</v>
      </c>
      <c r="E2121" s="36"/>
      <c r="F2121" s="205" t="s">
        <v>2834</v>
      </c>
      <c r="G2121" s="36"/>
      <c r="H2121" s="36"/>
      <c r="I2121" s="206"/>
      <c r="J2121" s="36"/>
      <c r="K2121" s="36"/>
      <c r="L2121" s="39"/>
      <c r="M2121" s="207"/>
      <c r="N2121" s="208"/>
      <c r="O2121" s="71"/>
      <c r="P2121" s="71"/>
      <c r="Q2121" s="71"/>
      <c r="R2121" s="71"/>
      <c r="S2121" s="71"/>
      <c r="T2121" s="72"/>
      <c r="U2121" s="34"/>
      <c r="V2121" s="34"/>
      <c r="W2121" s="34"/>
      <c r="X2121" s="34"/>
      <c r="Y2121" s="34"/>
      <c r="Z2121" s="34"/>
      <c r="AA2121" s="34"/>
      <c r="AB2121" s="34"/>
      <c r="AC2121" s="34"/>
      <c r="AD2121" s="34"/>
      <c r="AE2121" s="34"/>
      <c r="AT2121" s="17" t="s">
        <v>174</v>
      </c>
      <c r="AU2121" s="17" t="s">
        <v>84</v>
      </c>
    </row>
    <row r="2122" spans="1:65" s="13" customFormat="1" ht="22.5">
      <c r="B2122" s="209"/>
      <c r="C2122" s="210"/>
      <c r="D2122" s="204" t="s">
        <v>176</v>
      </c>
      <c r="E2122" s="211" t="s">
        <v>1</v>
      </c>
      <c r="F2122" s="212" t="s">
        <v>666</v>
      </c>
      <c r="G2122" s="210"/>
      <c r="H2122" s="213">
        <v>5.37</v>
      </c>
      <c r="I2122" s="214"/>
      <c r="J2122" s="210"/>
      <c r="K2122" s="210"/>
      <c r="L2122" s="215"/>
      <c r="M2122" s="216"/>
      <c r="N2122" s="217"/>
      <c r="O2122" s="217"/>
      <c r="P2122" s="217"/>
      <c r="Q2122" s="217"/>
      <c r="R2122" s="217"/>
      <c r="S2122" s="217"/>
      <c r="T2122" s="218"/>
      <c r="AT2122" s="219" t="s">
        <v>176</v>
      </c>
      <c r="AU2122" s="219" t="s">
        <v>84</v>
      </c>
      <c r="AV2122" s="13" t="s">
        <v>84</v>
      </c>
      <c r="AW2122" s="13" t="s">
        <v>32</v>
      </c>
      <c r="AX2122" s="13" t="s">
        <v>76</v>
      </c>
      <c r="AY2122" s="219" t="s">
        <v>164</v>
      </c>
    </row>
    <row r="2123" spans="1:65" s="13" customFormat="1" ht="11.25">
      <c r="B2123" s="209"/>
      <c r="C2123" s="210"/>
      <c r="D2123" s="204" t="s">
        <v>176</v>
      </c>
      <c r="E2123" s="211" t="s">
        <v>1</v>
      </c>
      <c r="F2123" s="212" t="s">
        <v>2821</v>
      </c>
      <c r="G2123" s="210"/>
      <c r="H2123" s="213">
        <v>6.58</v>
      </c>
      <c r="I2123" s="214"/>
      <c r="J2123" s="210"/>
      <c r="K2123" s="210"/>
      <c r="L2123" s="215"/>
      <c r="M2123" s="216"/>
      <c r="N2123" s="217"/>
      <c r="O2123" s="217"/>
      <c r="P2123" s="217"/>
      <c r="Q2123" s="217"/>
      <c r="R2123" s="217"/>
      <c r="S2123" s="217"/>
      <c r="T2123" s="218"/>
      <c r="AT2123" s="219" t="s">
        <v>176</v>
      </c>
      <c r="AU2123" s="219" t="s">
        <v>84</v>
      </c>
      <c r="AV2123" s="13" t="s">
        <v>84</v>
      </c>
      <c r="AW2123" s="13" t="s">
        <v>32</v>
      </c>
      <c r="AX2123" s="13" t="s">
        <v>76</v>
      </c>
      <c r="AY2123" s="219" t="s">
        <v>164</v>
      </c>
    </row>
    <row r="2124" spans="1:65" s="13" customFormat="1" ht="11.25">
      <c r="B2124" s="209"/>
      <c r="C2124" s="210"/>
      <c r="D2124" s="204" t="s">
        <v>176</v>
      </c>
      <c r="E2124" s="211" t="s">
        <v>1</v>
      </c>
      <c r="F2124" s="212" t="s">
        <v>670</v>
      </c>
      <c r="G2124" s="210"/>
      <c r="H2124" s="213">
        <v>3.3</v>
      </c>
      <c r="I2124" s="214"/>
      <c r="J2124" s="210"/>
      <c r="K2124" s="210"/>
      <c r="L2124" s="215"/>
      <c r="M2124" s="216"/>
      <c r="N2124" s="217"/>
      <c r="O2124" s="217"/>
      <c r="P2124" s="217"/>
      <c r="Q2124" s="217"/>
      <c r="R2124" s="217"/>
      <c r="S2124" s="217"/>
      <c r="T2124" s="218"/>
      <c r="AT2124" s="219" t="s">
        <v>176</v>
      </c>
      <c r="AU2124" s="219" t="s">
        <v>84</v>
      </c>
      <c r="AV2124" s="13" t="s">
        <v>84</v>
      </c>
      <c r="AW2124" s="13" t="s">
        <v>32</v>
      </c>
      <c r="AX2124" s="13" t="s">
        <v>76</v>
      </c>
      <c r="AY2124" s="219" t="s">
        <v>164</v>
      </c>
    </row>
    <row r="2125" spans="1:65" s="13" customFormat="1" ht="11.25">
      <c r="B2125" s="209"/>
      <c r="C2125" s="210"/>
      <c r="D2125" s="204" t="s">
        <v>176</v>
      </c>
      <c r="E2125" s="211" t="s">
        <v>1</v>
      </c>
      <c r="F2125" s="212" t="s">
        <v>2823</v>
      </c>
      <c r="G2125" s="210"/>
      <c r="H2125" s="213">
        <v>5.3760000000000003</v>
      </c>
      <c r="I2125" s="214"/>
      <c r="J2125" s="210"/>
      <c r="K2125" s="210"/>
      <c r="L2125" s="215"/>
      <c r="M2125" s="216"/>
      <c r="N2125" s="217"/>
      <c r="O2125" s="217"/>
      <c r="P2125" s="217"/>
      <c r="Q2125" s="217"/>
      <c r="R2125" s="217"/>
      <c r="S2125" s="217"/>
      <c r="T2125" s="218"/>
      <c r="AT2125" s="219" t="s">
        <v>176</v>
      </c>
      <c r="AU2125" s="219" t="s">
        <v>84</v>
      </c>
      <c r="AV2125" s="13" t="s">
        <v>84</v>
      </c>
      <c r="AW2125" s="13" t="s">
        <v>32</v>
      </c>
      <c r="AX2125" s="13" t="s">
        <v>76</v>
      </c>
      <c r="AY2125" s="219" t="s">
        <v>164</v>
      </c>
    </row>
    <row r="2126" spans="1:65" s="13" customFormat="1" ht="11.25">
      <c r="B2126" s="209"/>
      <c r="C2126" s="210"/>
      <c r="D2126" s="204" t="s">
        <v>176</v>
      </c>
      <c r="E2126" s="211" t="s">
        <v>1</v>
      </c>
      <c r="F2126" s="212" t="s">
        <v>672</v>
      </c>
      <c r="G2126" s="210"/>
      <c r="H2126" s="213">
        <v>3.51</v>
      </c>
      <c r="I2126" s="214"/>
      <c r="J2126" s="210"/>
      <c r="K2126" s="210"/>
      <c r="L2126" s="215"/>
      <c r="M2126" s="216"/>
      <c r="N2126" s="217"/>
      <c r="O2126" s="217"/>
      <c r="P2126" s="217"/>
      <c r="Q2126" s="217"/>
      <c r="R2126" s="217"/>
      <c r="S2126" s="217"/>
      <c r="T2126" s="218"/>
      <c r="AT2126" s="219" t="s">
        <v>176</v>
      </c>
      <c r="AU2126" s="219" t="s">
        <v>84</v>
      </c>
      <c r="AV2126" s="13" t="s">
        <v>84</v>
      </c>
      <c r="AW2126" s="13" t="s">
        <v>32</v>
      </c>
      <c r="AX2126" s="13" t="s">
        <v>76</v>
      </c>
      <c r="AY2126" s="219" t="s">
        <v>164</v>
      </c>
    </row>
    <row r="2127" spans="1:65" s="13" customFormat="1" ht="11.25">
      <c r="B2127" s="209"/>
      <c r="C2127" s="210"/>
      <c r="D2127" s="204" t="s">
        <v>176</v>
      </c>
      <c r="E2127" s="211" t="s">
        <v>1</v>
      </c>
      <c r="F2127" s="212" t="s">
        <v>2824</v>
      </c>
      <c r="G2127" s="210"/>
      <c r="H2127" s="213">
        <v>7.24</v>
      </c>
      <c r="I2127" s="214"/>
      <c r="J2127" s="210"/>
      <c r="K2127" s="210"/>
      <c r="L2127" s="215"/>
      <c r="M2127" s="216"/>
      <c r="N2127" s="217"/>
      <c r="O2127" s="217"/>
      <c r="P2127" s="217"/>
      <c r="Q2127" s="217"/>
      <c r="R2127" s="217"/>
      <c r="S2127" s="217"/>
      <c r="T2127" s="218"/>
      <c r="AT2127" s="219" t="s">
        <v>176</v>
      </c>
      <c r="AU2127" s="219" t="s">
        <v>84</v>
      </c>
      <c r="AV2127" s="13" t="s">
        <v>84</v>
      </c>
      <c r="AW2127" s="13" t="s">
        <v>32</v>
      </c>
      <c r="AX2127" s="13" t="s">
        <v>76</v>
      </c>
      <c r="AY2127" s="219" t="s">
        <v>164</v>
      </c>
    </row>
    <row r="2128" spans="1:65" s="14" customFormat="1" ht="11.25">
      <c r="B2128" s="220"/>
      <c r="C2128" s="221"/>
      <c r="D2128" s="204" t="s">
        <v>176</v>
      </c>
      <c r="E2128" s="222" t="s">
        <v>1</v>
      </c>
      <c r="F2128" s="223" t="s">
        <v>185</v>
      </c>
      <c r="G2128" s="221"/>
      <c r="H2128" s="224">
        <v>31.376000000000001</v>
      </c>
      <c r="I2128" s="225"/>
      <c r="J2128" s="221"/>
      <c r="K2128" s="221"/>
      <c r="L2128" s="226"/>
      <c r="M2128" s="227"/>
      <c r="N2128" s="228"/>
      <c r="O2128" s="228"/>
      <c r="P2128" s="228"/>
      <c r="Q2128" s="228"/>
      <c r="R2128" s="228"/>
      <c r="S2128" s="228"/>
      <c r="T2128" s="229"/>
      <c r="AT2128" s="230" t="s">
        <v>176</v>
      </c>
      <c r="AU2128" s="230" t="s">
        <v>84</v>
      </c>
      <c r="AV2128" s="14" t="s">
        <v>172</v>
      </c>
      <c r="AW2128" s="14" t="s">
        <v>32</v>
      </c>
      <c r="AX2128" s="14" t="s">
        <v>82</v>
      </c>
      <c r="AY2128" s="230" t="s">
        <v>164</v>
      </c>
    </row>
    <row r="2129" spans="1:65" s="2" customFormat="1" ht="24.2" customHeight="1">
      <c r="A2129" s="34"/>
      <c r="B2129" s="35"/>
      <c r="C2129" s="191" t="s">
        <v>2835</v>
      </c>
      <c r="D2129" s="191" t="s">
        <v>167</v>
      </c>
      <c r="E2129" s="192" t="s">
        <v>2836</v>
      </c>
      <c r="F2129" s="193" t="s">
        <v>2837</v>
      </c>
      <c r="G2129" s="194" t="s">
        <v>258</v>
      </c>
      <c r="H2129" s="195">
        <v>1.44</v>
      </c>
      <c r="I2129" s="196"/>
      <c r="J2129" s="197">
        <f>ROUND(I2129*H2129,2)</f>
        <v>0</v>
      </c>
      <c r="K2129" s="193" t="s">
        <v>171</v>
      </c>
      <c r="L2129" s="39"/>
      <c r="M2129" s="198" t="s">
        <v>1</v>
      </c>
      <c r="N2129" s="199" t="s">
        <v>42</v>
      </c>
      <c r="O2129" s="71"/>
      <c r="P2129" s="200">
        <f>O2129*H2129</f>
        <v>0</v>
      </c>
      <c r="Q2129" s="200">
        <v>5.8E-4</v>
      </c>
      <c r="R2129" s="200">
        <f>Q2129*H2129</f>
        <v>8.3520000000000003E-4</v>
      </c>
      <c r="S2129" s="200">
        <v>0</v>
      </c>
      <c r="T2129" s="201">
        <f>S2129*H2129</f>
        <v>0</v>
      </c>
      <c r="U2129" s="34"/>
      <c r="V2129" s="34"/>
      <c r="W2129" s="34"/>
      <c r="X2129" s="34"/>
      <c r="Y2129" s="34"/>
      <c r="Z2129" s="34"/>
      <c r="AA2129" s="34"/>
      <c r="AB2129" s="34"/>
      <c r="AC2129" s="34"/>
      <c r="AD2129" s="34"/>
      <c r="AE2129" s="34"/>
      <c r="AR2129" s="202" t="s">
        <v>865</v>
      </c>
      <c r="AT2129" s="202" t="s">
        <v>167</v>
      </c>
      <c r="AU2129" s="202" t="s">
        <v>84</v>
      </c>
      <c r="AY2129" s="17" t="s">
        <v>164</v>
      </c>
      <c r="BE2129" s="203">
        <f>IF(N2129="základní",J2129,0)</f>
        <v>0</v>
      </c>
      <c r="BF2129" s="203">
        <f>IF(N2129="snížená",J2129,0)</f>
        <v>0</v>
      </c>
      <c r="BG2129" s="203">
        <f>IF(N2129="zákl. přenesená",J2129,0)</f>
        <v>0</v>
      </c>
      <c r="BH2129" s="203">
        <f>IF(N2129="sníž. přenesená",J2129,0)</f>
        <v>0</v>
      </c>
      <c r="BI2129" s="203">
        <f>IF(N2129="nulová",J2129,0)</f>
        <v>0</v>
      </c>
      <c r="BJ2129" s="17" t="s">
        <v>84</v>
      </c>
      <c r="BK2129" s="203">
        <f>ROUND(I2129*H2129,2)</f>
        <v>0</v>
      </c>
      <c r="BL2129" s="17" t="s">
        <v>865</v>
      </c>
      <c r="BM2129" s="202" t="s">
        <v>2838</v>
      </c>
    </row>
    <row r="2130" spans="1:65" s="2" customFormat="1" ht="19.5">
      <c r="A2130" s="34"/>
      <c r="B2130" s="35"/>
      <c r="C2130" s="36"/>
      <c r="D2130" s="204" t="s">
        <v>174</v>
      </c>
      <c r="E2130" s="36"/>
      <c r="F2130" s="205" t="s">
        <v>2839</v>
      </c>
      <c r="G2130" s="36"/>
      <c r="H2130" s="36"/>
      <c r="I2130" s="206"/>
      <c r="J2130" s="36"/>
      <c r="K2130" s="36"/>
      <c r="L2130" s="39"/>
      <c r="M2130" s="207"/>
      <c r="N2130" s="208"/>
      <c r="O2130" s="71"/>
      <c r="P2130" s="71"/>
      <c r="Q2130" s="71"/>
      <c r="R2130" s="71"/>
      <c r="S2130" s="71"/>
      <c r="T2130" s="72"/>
      <c r="U2130" s="34"/>
      <c r="V2130" s="34"/>
      <c r="W2130" s="34"/>
      <c r="X2130" s="34"/>
      <c r="Y2130" s="34"/>
      <c r="Z2130" s="34"/>
      <c r="AA2130" s="34"/>
      <c r="AB2130" s="34"/>
      <c r="AC2130" s="34"/>
      <c r="AD2130" s="34"/>
      <c r="AE2130" s="34"/>
      <c r="AT2130" s="17" t="s">
        <v>174</v>
      </c>
      <c r="AU2130" s="17" t="s">
        <v>84</v>
      </c>
    </row>
    <row r="2131" spans="1:65" s="13" customFormat="1" ht="11.25">
      <c r="B2131" s="209"/>
      <c r="C2131" s="210"/>
      <c r="D2131" s="204" t="s">
        <v>176</v>
      </c>
      <c r="E2131" s="211" t="s">
        <v>1</v>
      </c>
      <c r="F2131" s="212" t="s">
        <v>2840</v>
      </c>
      <c r="G2131" s="210"/>
      <c r="H2131" s="213">
        <v>0.48</v>
      </c>
      <c r="I2131" s="214"/>
      <c r="J2131" s="210"/>
      <c r="K2131" s="210"/>
      <c r="L2131" s="215"/>
      <c r="M2131" s="216"/>
      <c r="N2131" s="217"/>
      <c r="O2131" s="217"/>
      <c r="P2131" s="217"/>
      <c r="Q2131" s="217"/>
      <c r="R2131" s="217"/>
      <c r="S2131" s="217"/>
      <c r="T2131" s="218"/>
      <c r="AT2131" s="219" t="s">
        <v>176</v>
      </c>
      <c r="AU2131" s="219" t="s">
        <v>84</v>
      </c>
      <c r="AV2131" s="13" t="s">
        <v>84</v>
      </c>
      <c r="AW2131" s="13" t="s">
        <v>32</v>
      </c>
      <c r="AX2131" s="13" t="s">
        <v>76</v>
      </c>
      <c r="AY2131" s="219" t="s">
        <v>164</v>
      </c>
    </row>
    <row r="2132" spans="1:65" s="13" customFormat="1" ht="11.25">
      <c r="B2132" s="209"/>
      <c r="C2132" s="210"/>
      <c r="D2132" s="204" t="s">
        <v>176</v>
      </c>
      <c r="E2132" s="211" t="s">
        <v>1</v>
      </c>
      <c r="F2132" s="212" t="s">
        <v>2841</v>
      </c>
      <c r="G2132" s="210"/>
      <c r="H2132" s="213">
        <v>0.48</v>
      </c>
      <c r="I2132" s="214"/>
      <c r="J2132" s="210"/>
      <c r="K2132" s="210"/>
      <c r="L2132" s="215"/>
      <c r="M2132" s="216"/>
      <c r="N2132" s="217"/>
      <c r="O2132" s="217"/>
      <c r="P2132" s="217"/>
      <c r="Q2132" s="217"/>
      <c r="R2132" s="217"/>
      <c r="S2132" s="217"/>
      <c r="T2132" s="218"/>
      <c r="AT2132" s="219" t="s">
        <v>176</v>
      </c>
      <c r="AU2132" s="219" t="s">
        <v>84</v>
      </c>
      <c r="AV2132" s="13" t="s">
        <v>84</v>
      </c>
      <c r="AW2132" s="13" t="s">
        <v>32</v>
      </c>
      <c r="AX2132" s="13" t="s">
        <v>76</v>
      </c>
      <c r="AY2132" s="219" t="s">
        <v>164</v>
      </c>
    </row>
    <row r="2133" spans="1:65" s="13" customFormat="1" ht="11.25">
      <c r="B2133" s="209"/>
      <c r="C2133" s="210"/>
      <c r="D2133" s="204" t="s">
        <v>176</v>
      </c>
      <c r="E2133" s="211" t="s">
        <v>1</v>
      </c>
      <c r="F2133" s="212" t="s">
        <v>2842</v>
      </c>
      <c r="G2133" s="210"/>
      <c r="H2133" s="213">
        <v>0.48</v>
      </c>
      <c r="I2133" s="214"/>
      <c r="J2133" s="210"/>
      <c r="K2133" s="210"/>
      <c r="L2133" s="215"/>
      <c r="M2133" s="216"/>
      <c r="N2133" s="217"/>
      <c r="O2133" s="217"/>
      <c r="P2133" s="217"/>
      <c r="Q2133" s="217"/>
      <c r="R2133" s="217"/>
      <c r="S2133" s="217"/>
      <c r="T2133" s="218"/>
      <c r="AT2133" s="219" t="s">
        <v>176</v>
      </c>
      <c r="AU2133" s="219" t="s">
        <v>84</v>
      </c>
      <c r="AV2133" s="13" t="s">
        <v>84</v>
      </c>
      <c r="AW2133" s="13" t="s">
        <v>32</v>
      </c>
      <c r="AX2133" s="13" t="s">
        <v>76</v>
      </c>
      <c r="AY2133" s="219" t="s">
        <v>164</v>
      </c>
    </row>
    <row r="2134" spans="1:65" s="14" customFormat="1" ht="11.25">
      <c r="B2134" s="220"/>
      <c r="C2134" s="221"/>
      <c r="D2134" s="204" t="s">
        <v>176</v>
      </c>
      <c r="E2134" s="222" t="s">
        <v>1</v>
      </c>
      <c r="F2134" s="223" t="s">
        <v>185</v>
      </c>
      <c r="G2134" s="221"/>
      <c r="H2134" s="224">
        <v>1.44</v>
      </c>
      <c r="I2134" s="225"/>
      <c r="J2134" s="221"/>
      <c r="K2134" s="221"/>
      <c r="L2134" s="226"/>
      <c r="M2134" s="227"/>
      <c r="N2134" s="228"/>
      <c r="O2134" s="228"/>
      <c r="P2134" s="228"/>
      <c r="Q2134" s="228"/>
      <c r="R2134" s="228"/>
      <c r="S2134" s="228"/>
      <c r="T2134" s="229"/>
      <c r="AT2134" s="230" t="s">
        <v>176</v>
      </c>
      <c r="AU2134" s="230" t="s">
        <v>84</v>
      </c>
      <c r="AV2134" s="14" t="s">
        <v>172</v>
      </c>
      <c r="AW2134" s="14" t="s">
        <v>32</v>
      </c>
      <c r="AX2134" s="14" t="s">
        <v>82</v>
      </c>
      <c r="AY2134" s="230" t="s">
        <v>164</v>
      </c>
    </row>
    <row r="2135" spans="1:65" s="2" customFormat="1" ht="24.2" customHeight="1">
      <c r="A2135" s="34"/>
      <c r="B2135" s="35"/>
      <c r="C2135" s="231" t="s">
        <v>2843</v>
      </c>
      <c r="D2135" s="231" t="s">
        <v>218</v>
      </c>
      <c r="E2135" s="232" t="s">
        <v>2844</v>
      </c>
      <c r="F2135" s="233" t="s">
        <v>2845</v>
      </c>
      <c r="G2135" s="234" t="s">
        <v>258</v>
      </c>
      <c r="H2135" s="235">
        <v>1.5840000000000001</v>
      </c>
      <c r="I2135" s="236"/>
      <c r="J2135" s="237">
        <f>ROUND(I2135*H2135,2)</f>
        <v>0</v>
      </c>
      <c r="K2135" s="233" t="s">
        <v>171</v>
      </c>
      <c r="L2135" s="238"/>
      <c r="M2135" s="239" t="s">
        <v>1</v>
      </c>
      <c r="N2135" s="240" t="s">
        <v>42</v>
      </c>
      <c r="O2135" s="71"/>
      <c r="P2135" s="200">
        <f>O2135*H2135</f>
        <v>0</v>
      </c>
      <c r="Q2135" s="200">
        <v>1.2E-2</v>
      </c>
      <c r="R2135" s="200">
        <f>Q2135*H2135</f>
        <v>1.9008000000000001E-2</v>
      </c>
      <c r="S2135" s="200">
        <v>0</v>
      </c>
      <c r="T2135" s="201">
        <f>S2135*H2135</f>
        <v>0</v>
      </c>
      <c r="U2135" s="34"/>
      <c r="V2135" s="34"/>
      <c r="W2135" s="34"/>
      <c r="X2135" s="34"/>
      <c r="Y2135" s="34"/>
      <c r="Z2135" s="34"/>
      <c r="AA2135" s="34"/>
      <c r="AB2135" s="34"/>
      <c r="AC2135" s="34"/>
      <c r="AD2135" s="34"/>
      <c r="AE2135" s="34"/>
      <c r="AR2135" s="202" t="s">
        <v>1069</v>
      </c>
      <c r="AT2135" s="202" t="s">
        <v>218</v>
      </c>
      <c r="AU2135" s="202" t="s">
        <v>84</v>
      </c>
      <c r="AY2135" s="17" t="s">
        <v>164</v>
      </c>
      <c r="BE2135" s="203">
        <f>IF(N2135="základní",J2135,0)</f>
        <v>0</v>
      </c>
      <c r="BF2135" s="203">
        <f>IF(N2135="snížená",J2135,0)</f>
        <v>0</v>
      </c>
      <c r="BG2135" s="203">
        <f>IF(N2135="zákl. přenesená",J2135,0)</f>
        <v>0</v>
      </c>
      <c r="BH2135" s="203">
        <f>IF(N2135="sníž. přenesená",J2135,0)</f>
        <v>0</v>
      </c>
      <c r="BI2135" s="203">
        <f>IF(N2135="nulová",J2135,0)</f>
        <v>0</v>
      </c>
      <c r="BJ2135" s="17" t="s">
        <v>84</v>
      </c>
      <c r="BK2135" s="203">
        <f>ROUND(I2135*H2135,2)</f>
        <v>0</v>
      </c>
      <c r="BL2135" s="17" t="s">
        <v>865</v>
      </c>
      <c r="BM2135" s="202" t="s">
        <v>2846</v>
      </c>
    </row>
    <row r="2136" spans="1:65" s="2" customFormat="1" ht="11.25">
      <c r="A2136" s="34"/>
      <c r="B2136" s="35"/>
      <c r="C2136" s="36"/>
      <c r="D2136" s="204" t="s">
        <v>174</v>
      </c>
      <c r="E2136" s="36"/>
      <c r="F2136" s="205" t="s">
        <v>2845</v>
      </c>
      <c r="G2136" s="36"/>
      <c r="H2136" s="36"/>
      <c r="I2136" s="206"/>
      <c r="J2136" s="36"/>
      <c r="K2136" s="36"/>
      <c r="L2136" s="39"/>
      <c r="M2136" s="207"/>
      <c r="N2136" s="208"/>
      <c r="O2136" s="71"/>
      <c r="P2136" s="71"/>
      <c r="Q2136" s="71"/>
      <c r="R2136" s="71"/>
      <c r="S2136" s="71"/>
      <c r="T2136" s="72"/>
      <c r="U2136" s="34"/>
      <c r="V2136" s="34"/>
      <c r="W2136" s="34"/>
      <c r="X2136" s="34"/>
      <c r="Y2136" s="34"/>
      <c r="Z2136" s="34"/>
      <c r="AA2136" s="34"/>
      <c r="AB2136" s="34"/>
      <c r="AC2136" s="34"/>
      <c r="AD2136" s="34"/>
      <c r="AE2136" s="34"/>
      <c r="AT2136" s="17" t="s">
        <v>174</v>
      </c>
      <c r="AU2136" s="17" t="s">
        <v>84</v>
      </c>
    </row>
    <row r="2137" spans="1:65" s="13" customFormat="1" ht="11.25">
      <c r="B2137" s="209"/>
      <c r="C2137" s="210"/>
      <c r="D2137" s="204" t="s">
        <v>176</v>
      </c>
      <c r="E2137" s="210"/>
      <c r="F2137" s="212" t="s">
        <v>2847</v>
      </c>
      <c r="G2137" s="210"/>
      <c r="H2137" s="213">
        <v>1.5840000000000001</v>
      </c>
      <c r="I2137" s="214"/>
      <c r="J2137" s="210"/>
      <c r="K2137" s="210"/>
      <c r="L2137" s="215"/>
      <c r="M2137" s="216"/>
      <c r="N2137" s="217"/>
      <c r="O2137" s="217"/>
      <c r="P2137" s="217"/>
      <c r="Q2137" s="217"/>
      <c r="R2137" s="217"/>
      <c r="S2137" s="217"/>
      <c r="T2137" s="218"/>
      <c r="AT2137" s="219" t="s">
        <v>176</v>
      </c>
      <c r="AU2137" s="219" t="s">
        <v>84</v>
      </c>
      <c r="AV2137" s="13" t="s">
        <v>84</v>
      </c>
      <c r="AW2137" s="13" t="s">
        <v>4</v>
      </c>
      <c r="AX2137" s="13" t="s">
        <v>82</v>
      </c>
      <c r="AY2137" s="219" t="s">
        <v>164</v>
      </c>
    </row>
    <row r="2138" spans="1:65" s="2" customFormat="1" ht="14.45" customHeight="1">
      <c r="A2138" s="34"/>
      <c r="B2138" s="35"/>
      <c r="C2138" s="191" t="s">
        <v>2848</v>
      </c>
      <c r="D2138" s="191" t="s">
        <v>167</v>
      </c>
      <c r="E2138" s="192" t="s">
        <v>2849</v>
      </c>
      <c r="F2138" s="193" t="s">
        <v>2850</v>
      </c>
      <c r="G2138" s="194" t="s">
        <v>322</v>
      </c>
      <c r="H2138" s="195">
        <v>3</v>
      </c>
      <c r="I2138" s="196"/>
      <c r="J2138" s="197">
        <f>ROUND(I2138*H2138,2)</f>
        <v>0</v>
      </c>
      <c r="K2138" s="193" t="s">
        <v>171</v>
      </c>
      <c r="L2138" s="39"/>
      <c r="M2138" s="198" t="s">
        <v>1</v>
      </c>
      <c r="N2138" s="199" t="s">
        <v>42</v>
      </c>
      <c r="O2138" s="71"/>
      <c r="P2138" s="200">
        <f>O2138*H2138</f>
        <v>0</v>
      </c>
      <c r="Q2138" s="200">
        <v>2.0000000000000001E-4</v>
      </c>
      <c r="R2138" s="200">
        <f>Q2138*H2138</f>
        <v>6.0000000000000006E-4</v>
      </c>
      <c r="S2138" s="200">
        <v>0</v>
      </c>
      <c r="T2138" s="201">
        <f>S2138*H2138</f>
        <v>0</v>
      </c>
      <c r="U2138" s="34"/>
      <c r="V2138" s="34"/>
      <c r="W2138" s="34"/>
      <c r="X2138" s="34"/>
      <c r="Y2138" s="34"/>
      <c r="Z2138" s="34"/>
      <c r="AA2138" s="34"/>
      <c r="AB2138" s="34"/>
      <c r="AC2138" s="34"/>
      <c r="AD2138" s="34"/>
      <c r="AE2138" s="34"/>
      <c r="AR2138" s="202" t="s">
        <v>865</v>
      </c>
      <c r="AT2138" s="202" t="s">
        <v>167</v>
      </c>
      <c r="AU2138" s="202" t="s">
        <v>84</v>
      </c>
      <c r="AY2138" s="17" t="s">
        <v>164</v>
      </c>
      <c r="BE2138" s="203">
        <f>IF(N2138="základní",J2138,0)</f>
        <v>0</v>
      </c>
      <c r="BF2138" s="203">
        <f>IF(N2138="snížená",J2138,0)</f>
        <v>0</v>
      </c>
      <c r="BG2138" s="203">
        <f>IF(N2138="zákl. přenesená",J2138,0)</f>
        <v>0</v>
      </c>
      <c r="BH2138" s="203">
        <f>IF(N2138="sníž. přenesená",J2138,0)</f>
        <v>0</v>
      </c>
      <c r="BI2138" s="203">
        <f>IF(N2138="nulová",J2138,0)</f>
        <v>0</v>
      </c>
      <c r="BJ2138" s="17" t="s">
        <v>84</v>
      </c>
      <c r="BK2138" s="203">
        <f>ROUND(I2138*H2138,2)</f>
        <v>0</v>
      </c>
      <c r="BL2138" s="17" t="s">
        <v>865</v>
      </c>
      <c r="BM2138" s="202" t="s">
        <v>2851</v>
      </c>
    </row>
    <row r="2139" spans="1:65" s="2" customFormat="1" ht="19.5">
      <c r="A2139" s="34"/>
      <c r="B2139" s="35"/>
      <c r="C2139" s="36"/>
      <c r="D2139" s="204" t="s">
        <v>174</v>
      </c>
      <c r="E2139" s="36"/>
      <c r="F2139" s="205" t="s">
        <v>2852</v>
      </c>
      <c r="G2139" s="36"/>
      <c r="H2139" s="36"/>
      <c r="I2139" s="206"/>
      <c r="J2139" s="36"/>
      <c r="K2139" s="36"/>
      <c r="L2139" s="39"/>
      <c r="M2139" s="207"/>
      <c r="N2139" s="208"/>
      <c r="O2139" s="71"/>
      <c r="P2139" s="71"/>
      <c r="Q2139" s="71"/>
      <c r="R2139" s="71"/>
      <c r="S2139" s="71"/>
      <c r="T2139" s="72"/>
      <c r="U2139" s="34"/>
      <c r="V2139" s="34"/>
      <c r="W2139" s="34"/>
      <c r="X2139" s="34"/>
      <c r="Y2139" s="34"/>
      <c r="Z2139" s="34"/>
      <c r="AA2139" s="34"/>
      <c r="AB2139" s="34"/>
      <c r="AC2139" s="34"/>
      <c r="AD2139" s="34"/>
      <c r="AE2139" s="34"/>
      <c r="AT2139" s="17" t="s">
        <v>174</v>
      </c>
      <c r="AU2139" s="17" t="s">
        <v>84</v>
      </c>
    </row>
    <row r="2140" spans="1:65" s="13" customFormat="1" ht="11.25">
      <c r="B2140" s="209"/>
      <c r="C2140" s="210"/>
      <c r="D2140" s="204" t="s">
        <v>176</v>
      </c>
      <c r="E2140" s="211" t="s">
        <v>1</v>
      </c>
      <c r="F2140" s="212" t="s">
        <v>2853</v>
      </c>
      <c r="G2140" s="210"/>
      <c r="H2140" s="213">
        <v>3</v>
      </c>
      <c r="I2140" s="214"/>
      <c r="J2140" s="210"/>
      <c r="K2140" s="210"/>
      <c r="L2140" s="215"/>
      <c r="M2140" s="216"/>
      <c r="N2140" s="217"/>
      <c r="O2140" s="217"/>
      <c r="P2140" s="217"/>
      <c r="Q2140" s="217"/>
      <c r="R2140" s="217"/>
      <c r="S2140" s="217"/>
      <c r="T2140" s="218"/>
      <c r="AT2140" s="219" t="s">
        <v>176</v>
      </c>
      <c r="AU2140" s="219" t="s">
        <v>84</v>
      </c>
      <c r="AV2140" s="13" t="s">
        <v>84</v>
      </c>
      <c r="AW2140" s="13" t="s">
        <v>32</v>
      </c>
      <c r="AX2140" s="13" t="s">
        <v>82</v>
      </c>
      <c r="AY2140" s="219" t="s">
        <v>164</v>
      </c>
    </row>
    <row r="2141" spans="1:65" s="2" customFormat="1" ht="14.45" customHeight="1">
      <c r="A2141" s="34"/>
      <c r="B2141" s="35"/>
      <c r="C2141" s="231" t="s">
        <v>2854</v>
      </c>
      <c r="D2141" s="231" t="s">
        <v>218</v>
      </c>
      <c r="E2141" s="232" t="s">
        <v>2855</v>
      </c>
      <c r="F2141" s="233" t="s">
        <v>2856</v>
      </c>
      <c r="G2141" s="234" t="s">
        <v>322</v>
      </c>
      <c r="H2141" s="235">
        <v>3</v>
      </c>
      <c r="I2141" s="236"/>
      <c r="J2141" s="237">
        <f>ROUND(I2141*H2141,2)</f>
        <v>0</v>
      </c>
      <c r="K2141" s="233" t="s">
        <v>171</v>
      </c>
      <c r="L2141" s="238"/>
      <c r="M2141" s="239" t="s">
        <v>1</v>
      </c>
      <c r="N2141" s="240" t="s">
        <v>42</v>
      </c>
      <c r="O2141" s="71"/>
      <c r="P2141" s="200">
        <f>O2141*H2141</f>
        <v>0</v>
      </c>
      <c r="Q2141" s="200">
        <v>1.3999999999999999E-4</v>
      </c>
      <c r="R2141" s="200">
        <f>Q2141*H2141</f>
        <v>4.1999999999999996E-4</v>
      </c>
      <c r="S2141" s="200">
        <v>0</v>
      </c>
      <c r="T2141" s="201">
        <f>S2141*H2141</f>
        <v>0</v>
      </c>
      <c r="U2141" s="34"/>
      <c r="V2141" s="34"/>
      <c r="W2141" s="34"/>
      <c r="X2141" s="34"/>
      <c r="Y2141" s="34"/>
      <c r="Z2141" s="34"/>
      <c r="AA2141" s="34"/>
      <c r="AB2141" s="34"/>
      <c r="AC2141" s="34"/>
      <c r="AD2141" s="34"/>
      <c r="AE2141" s="34"/>
      <c r="AR2141" s="202" t="s">
        <v>1069</v>
      </c>
      <c r="AT2141" s="202" t="s">
        <v>218</v>
      </c>
      <c r="AU2141" s="202" t="s">
        <v>84</v>
      </c>
      <c r="AY2141" s="17" t="s">
        <v>164</v>
      </c>
      <c r="BE2141" s="203">
        <f>IF(N2141="základní",J2141,0)</f>
        <v>0</v>
      </c>
      <c r="BF2141" s="203">
        <f>IF(N2141="snížená",J2141,0)</f>
        <v>0</v>
      </c>
      <c r="BG2141" s="203">
        <f>IF(N2141="zákl. přenesená",J2141,0)</f>
        <v>0</v>
      </c>
      <c r="BH2141" s="203">
        <f>IF(N2141="sníž. přenesená",J2141,0)</f>
        <v>0</v>
      </c>
      <c r="BI2141" s="203">
        <f>IF(N2141="nulová",J2141,0)</f>
        <v>0</v>
      </c>
      <c r="BJ2141" s="17" t="s">
        <v>84</v>
      </c>
      <c r="BK2141" s="203">
        <f>ROUND(I2141*H2141,2)</f>
        <v>0</v>
      </c>
      <c r="BL2141" s="17" t="s">
        <v>865</v>
      </c>
      <c r="BM2141" s="202" t="s">
        <v>2857</v>
      </c>
    </row>
    <row r="2142" spans="1:65" s="2" customFormat="1" ht="11.25">
      <c r="A2142" s="34"/>
      <c r="B2142" s="35"/>
      <c r="C2142" s="36"/>
      <c r="D2142" s="204" t="s">
        <v>174</v>
      </c>
      <c r="E2142" s="36"/>
      <c r="F2142" s="205" t="s">
        <v>2856</v>
      </c>
      <c r="G2142" s="36"/>
      <c r="H2142" s="36"/>
      <c r="I2142" s="206"/>
      <c r="J2142" s="36"/>
      <c r="K2142" s="36"/>
      <c r="L2142" s="39"/>
      <c r="M2142" s="207"/>
      <c r="N2142" s="208"/>
      <c r="O2142" s="71"/>
      <c r="P2142" s="71"/>
      <c r="Q2142" s="71"/>
      <c r="R2142" s="71"/>
      <c r="S2142" s="71"/>
      <c r="T2142" s="72"/>
      <c r="U2142" s="34"/>
      <c r="V2142" s="34"/>
      <c r="W2142" s="34"/>
      <c r="X2142" s="34"/>
      <c r="Y2142" s="34"/>
      <c r="Z2142" s="34"/>
      <c r="AA2142" s="34"/>
      <c r="AB2142" s="34"/>
      <c r="AC2142" s="34"/>
      <c r="AD2142" s="34"/>
      <c r="AE2142" s="34"/>
      <c r="AT2142" s="17" t="s">
        <v>174</v>
      </c>
      <c r="AU2142" s="17" t="s">
        <v>84</v>
      </c>
    </row>
    <row r="2143" spans="1:65" s="2" customFormat="1" ht="14.45" customHeight="1">
      <c r="A2143" s="34"/>
      <c r="B2143" s="35"/>
      <c r="C2143" s="191" t="s">
        <v>2858</v>
      </c>
      <c r="D2143" s="191" t="s">
        <v>167</v>
      </c>
      <c r="E2143" s="192" t="s">
        <v>2859</v>
      </c>
      <c r="F2143" s="193" t="s">
        <v>2860</v>
      </c>
      <c r="G2143" s="194" t="s">
        <v>244</v>
      </c>
      <c r="H2143" s="195">
        <v>14.1</v>
      </c>
      <c r="I2143" s="196"/>
      <c r="J2143" s="197">
        <f>ROUND(I2143*H2143,2)</f>
        <v>0</v>
      </c>
      <c r="K2143" s="193" t="s">
        <v>171</v>
      </c>
      <c r="L2143" s="39"/>
      <c r="M2143" s="198" t="s">
        <v>1</v>
      </c>
      <c r="N2143" s="199" t="s">
        <v>42</v>
      </c>
      <c r="O2143" s="71"/>
      <c r="P2143" s="200">
        <f>O2143*H2143</f>
        <v>0</v>
      </c>
      <c r="Q2143" s="200">
        <v>5.5000000000000003E-4</v>
      </c>
      <c r="R2143" s="200">
        <f>Q2143*H2143</f>
        <v>7.7550000000000006E-3</v>
      </c>
      <c r="S2143" s="200">
        <v>0</v>
      </c>
      <c r="T2143" s="201">
        <f>S2143*H2143</f>
        <v>0</v>
      </c>
      <c r="U2143" s="34"/>
      <c r="V2143" s="34"/>
      <c r="W2143" s="34"/>
      <c r="X2143" s="34"/>
      <c r="Y2143" s="34"/>
      <c r="Z2143" s="34"/>
      <c r="AA2143" s="34"/>
      <c r="AB2143" s="34"/>
      <c r="AC2143" s="34"/>
      <c r="AD2143" s="34"/>
      <c r="AE2143" s="34"/>
      <c r="AR2143" s="202" t="s">
        <v>865</v>
      </c>
      <c r="AT2143" s="202" t="s">
        <v>167</v>
      </c>
      <c r="AU2143" s="202" t="s">
        <v>84</v>
      </c>
      <c r="AY2143" s="17" t="s">
        <v>164</v>
      </c>
      <c r="BE2143" s="203">
        <f>IF(N2143="základní",J2143,0)</f>
        <v>0</v>
      </c>
      <c r="BF2143" s="203">
        <f>IF(N2143="snížená",J2143,0)</f>
        <v>0</v>
      </c>
      <c r="BG2143" s="203">
        <f>IF(N2143="zákl. přenesená",J2143,0)</f>
        <v>0</v>
      </c>
      <c r="BH2143" s="203">
        <f>IF(N2143="sníž. přenesená",J2143,0)</f>
        <v>0</v>
      </c>
      <c r="BI2143" s="203">
        <f>IF(N2143="nulová",J2143,0)</f>
        <v>0</v>
      </c>
      <c r="BJ2143" s="17" t="s">
        <v>84</v>
      </c>
      <c r="BK2143" s="203">
        <f>ROUND(I2143*H2143,2)</f>
        <v>0</v>
      </c>
      <c r="BL2143" s="17" t="s">
        <v>865</v>
      </c>
      <c r="BM2143" s="202" t="s">
        <v>2861</v>
      </c>
    </row>
    <row r="2144" spans="1:65" s="2" customFormat="1" ht="19.5">
      <c r="A2144" s="34"/>
      <c r="B2144" s="35"/>
      <c r="C2144" s="36"/>
      <c r="D2144" s="204" t="s">
        <v>174</v>
      </c>
      <c r="E2144" s="36"/>
      <c r="F2144" s="205" t="s">
        <v>2862</v>
      </c>
      <c r="G2144" s="36"/>
      <c r="H2144" s="36"/>
      <c r="I2144" s="206"/>
      <c r="J2144" s="36"/>
      <c r="K2144" s="36"/>
      <c r="L2144" s="39"/>
      <c r="M2144" s="207"/>
      <c r="N2144" s="208"/>
      <c r="O2144" s="71"/>
      <c r="P2144" s="71"/>
      <c r="Q2144" s="71"/>
      <c r="R2144" s="71"/>
      <c r="S2144" s="71"/>
      <c r="T2144" s="72"/>
      <c r="U2144" s="34"/>
      <c r="V2144" s="34"/>
      <c r="W2144" s="34"/>
      <c r="X2144" s="34"/>
      <c r="Y2144" s="34"/>
      <c r="Z2144" s="34"/>
      <c r="AA2144" s="34"/>
      <c r="AB2144" s="34"/>
      <c r="AC2144" s="34"/>
      <c r="AD2144" s="34"/>
      <c r="AE2144" s="34"/>
      <c r="AT2144" s="17" t="s">
        <v>174</v>
      </c>
      <c r="AU2144" s="17" t="s">
        <v>84</v>
      </c>
    </row>
    <row r="2145" spans="1:65" s="13" customFormat="1" ht="11.25">
      <c r="B2145" s="209"/>
      <c r="C2145" s="210"/>
      <c r="D2145" s="204" t="s">
        <v>176</v>
      </c>
      <c r="E2145" s="211" t="s">
        <v>1</v>
      </c>
      <c r="F2145" s="212" t="s">
        <v>2863</v>
      </c>
      <c r="G2145" s="210"/>
      <c r="H2145" s="213">
        <v>6.1</v>
      </c>
      <c r="I2145" s="214"/>
      <c r="J2145" s="210"/>
      <c r="K2145" s="210"/>
      <c r="L2145" s="215"/>
      <c r="M2145" s="216"/>
      <c r="N2145" s="217"/>
      <c r="O2145" s="217"/>
      <c r="P2145" s="217"/>
      <c r="Q2145" s="217"/>
      <c r="R2145" s="217"/>
      <c r="S2145" s="217"/>
      <c r="T2145" s="218"/>
      <c r="AT2145" s="219" t="s">
        <v>176</v>
      </c>
      <c r="AU2145" s="219" t="s">
        <v>84</v>
      </c>
      <c r="AV2145" s="13" t="s">
        <v>84</v>
      </c>
      <c r="AW2145" s="13" t="s">
        <v>32</v>
      </c>
      <c r="AX2145" s="13" t="s">
        <v>76</v>
      </c>
      <c r="AY2145" s="219" t="s">
        <v>164</v>
      </c>
    </row>
    <row r="2146" spans="1:65" s="13" customFormat="1" ht="11.25">
      <c r="B2146" s="209"/>
      <c r="C2146" s="210"/>
      <c r="D2146" s="204" t="s">
        <v>176</v>
      </c>
      <c r="E2146" s="211" t="s">
        <v>1</v>
      </c>
      <c r="F2146" s="212" t="s">
        <v>2864</v>
      </c>
      <c r="G2146" s="210"/>
      <c r="H2146" s="213">
        <v>6</v>
      </c>
      <c r="I2146" s="214"/>
      <c r="J2146" s="210"/>
      <c r="K2146" s="210"/>
      <c r="L2146" s="215"/>
      <c r="M2146" s="216"/>
      <c r="N2146" s="217"/>
      <c r="O2146" s="217"/>
      <c r="P2146" s="217"/>
      <c r="Q2146" s="217"/>
      <c r="R2146" s="217"/>
      <c r="S2146" s="217"/>
      <c r="T2146" s="218"/>
      <c r="AT2146" s="219" t="s">
        <v>176</v>
      </c>
      <c r="AU2146" s="219" t="s">
        <v>84</v>
      </c>
      <c r="AV2146" s="13" t="s">
        <v>84</v>
      </c>
      <c r="AW2146" s="13" t="s">
        <v>32</v>
      </c>
      <c r="AX2146" s="13" t="s">
        <v>76</v>
      </c>
      <c r="AY2146" s="219" t="s">
        <v>164</v>
      </c>
    </row>
    <row r="2147" spans="1:65" s="13" customFormat="1" ht="11.25">
      <c r="B2147" s="209"/>
      <c r="C2147" s="210"/>
      <c r="D2147" s="204" t="s">
        <v>176</v>
      </c>
      <c r="E2147" s="211" t="s">
        <v>1</v>
      </c>
      <c r="F2147" s="212" t="s">
        <v>2865</v>
      </c>
      <c r="G2147" s="210"/>
      <c r="H2147" s="213">
        <v>2</v>
      </c>
      <c r="I2147" s="214"/>
      <c r="J2147" s="210"/>
      <c r="K2147" s="210"/>
      <c r="L2147" s="215"/>
      <c r="M2147" s="216"/>
      <c r="N2147" s="217"/>
      <c r="O2147" s="217"/>
      <c r="P2147" s="217"/>
      <c r="Q2147" s="217"/>
      <c r="R2147" s="217"/>
      <c r="S2147" s="217"/>
      <c r="T2147" s="218"/>
      <c r="AT2147" s="219" t="s">
        <v>176</v>
      </c>
      <c r="AU2147" s="219" t="s">
        <v>84</v>
      </c>
      <c r="AV2147" s="13" t="s">
        <v>84</v>
      </c>
      <c r="AW2147" s="13" t="s">
        <v>32</v>
      </c>
      <c r="AX2147" s="13" t="s">
        <v>76</v>
      </c>
      <c r="AY2147" s="219" t="s">
        <v>164</v>
      </c>
    </row>
    <row r="2148" spans="1:65" s="14" customFormat="1" ht="11.25">
      <c r="B2148" s="220"/>
      <c r="C2148" s="221"/>
      <c r="D2148" s="204" t="s">
        <v>176</v>
      </c>
      <c r="E2148" s="222" t="s">
        <v>1</v>
      </c>
      <c r="F2148" s="223" t="s">
        <v>185</v>
      </c>
      <c r="G2148" s="221"/>
      <c r="H2148" s="224">
        <v>14.1</v>
      </c>
      <c r="I2148" s="225"/>
      <c r="J2148" s="221"/>
      <c r="K2148" s="221"/>
      <c r="L2148" s="226"/>
      <c r="M2148" s="227"/>
      <c r="N2148" s="228"/>
      <c r="O2148" s="228"/>
      <c r="P2148" s="228"/>
      <c r="Q2148" s="228"/>
      <c r="R2148" s="228"/>
      <c r="S2148" s="228"/>
      <c r="T2148" s="229"/>
      <c r="AT2148" s="230" t="s">
        <v>176</v>
      </c>
      <c r="AU2148" s="230" t="s">
        <v>84</v>
      </c>
      <c r="AV2148" s="14" t="s">
        <v>172</v>
      </c>
      <c r="AW2148" s="14" t="s">
        <v>32</v>
      </c>
      <c r="AX2148" s="14" t="s">
        <v>82</v>
      </c>
      <c r="AY2148" s="230" t="s">
        <v>164</v>
      </c>
    </row>
    <row r="2149" spans="1:65" s="2" customFormat="1" ht="24.2" customHeight="1">
      <c r="A2149" s="34"/>
      <c r="B2149" s="35"/>
      <c r="C2149" s="191" t="s">
        <v>2866</v>
      </c>
      <c r="D2149" s="191" t="s">
        <v>167</v>
      </c>
      <c r="E2149" s="192" t="s">
        <v>2867</v>
      </c>
      <c r="F2149" s="193" t="s">
        <v>2868</v>
      </c>
      <c r="G2149" s="194" t="s">
        <v>258</v>
      </c>
      <c r="H2149" s="195">
        <v>69.305999999999997</v>
      </c>
      <c r="I2149" s="196"/>
      <c r="J2149" s="197">
        <f>ROUND(I2149*H2149,2)</f>
        <v>0</v>
      </c>
      <c r="K2149" s="193" t="s">
        <v>171</v>
      </c>
      <c r="L2149" s="39"/>
      <c r="M2149" s="198" t="s">
        <v>1</v>
      </c>
      <c r="N2149" s="199" t="s">
        <v>42</v>
      </c>
      <c r="O2149" s="71"/>
      <c r="P2149" s="200">
        <f>O2149*H2149</f>
        <v>0</v>
      </c>
      <c r="Q2149" s="200">
        <v>5.0000000000000002E-5</v>
      </c>
      <c r="R2149" s="200">
        <f>Q2149*H2149</f>
        <v>3.4653000000000002E-3</v>
      </c>
      <c r="S2149" s="200">
        <v>0</v>
      </c>
      <c r="T2149" s="201">
        <f>S2149*H2149</f>
        <v>0</v>
      </c>
      <c r="U2149" s="34"/>
      <c r="V2149" s="34"/>
      <c r="W2149" s="34"/>
      <c r="X2149" s="34"/>
      <c r="Y2149" s="34"/>
      <c r="Z2149" s="34"/>
      <c r="AA2149" s="34"/>
      <c r="AB2149" s="34"/>
      <c r="AC2149" s="34"/>
      <c r="AD2149" s="34"/>
      <c r="AE2149" s="34"/>
      <c r="AR2149" s="202" t="s">
        <v>865</v>
      </c>
      <c r="AT2149" s="202" t="s">
        <v>167</v>
      </c>
      <c r="AU2149" s="202" t="s">
        <v>84</v>
      </c>
      <c r="AY2149" s="17" t="s">
        <v>164</v>
      </c>
      <c r="BE2149" s="203">
        <f>IF(N2149="základní",J2149,0)</f>
        <v>0</v>
      </c>
      <c r="BF2149" s="203">
        <f>IF(N2149="snížená",J2149,0)</f>
        <v>0</v>
      </c>
      <c r="BG2149" s="203">
        <f>IF(N2149="zákl. přenesená",J2149,0)</f>
        <v>0</v>
      </c>
      <c r="BH2149" s="203">
        <f>IF(N2149="sníž. přenesená",J2149,0)</f>
        <v>0</v>
      </c>
      <c r="BI2149" s="203">
        <f>IF(N2149="nulová",J2149,0)</f>
        <v>0</v>
      </c>
      <c r="BJ2149" s="17" t="s">
        <v>84</v>
      </c>
      <c r="BK2149" s="203">
        <f>ROUND(I2149*H2149,2)</f>
        <v>0</v>
      </c>
      <c r="BL2149" s="17" t="s">
        <v>865</v>
      </c>
      <c r="BM2149" s="202" t="s">
        <v>2869</v>
      </c>
    </row>
    <row r="2150" spans="1:65" s="2" customFormat="1" ht="19.5">
      <c r="A2150" s="34"/>
      <c r="B2150" s="35"/>
      <c r="C2150" s="36"/>
      <c r="D2150" s="204" t="s">
        <v>174</v>
      </c>
      <c r="E2150" s="36"/>
      <c r="F2150" s="205" t="s">
        <v>2870</v>
      </c>
      <c r="G2150" s="36"/>
      <c r="H2150" s="36"/>
      <c r="I2150" s="206"/>
      <c r="J2150" s="36"/>
      <c r="K2150" s="36"/>
      <c r="L2150" s="39"/>
      <c r="M2150" s="207"/>
      <c r="N2150" s="208"/>
      <c r="O2150" s="71"/>
      <c r="P2150" s="71"/>
      <c r="Q2150" s="71"/>
      <c r="R2150" s="71"/>
      <c r="S2150" s="71"/>
      <c r="T2150" s="72"/>
      <c r="U2150" s="34"/>
      <c r="V2150" s="34"/>
      <c r="W2150" s="34"/>
      <c r="X2150" s="34"/>
      <c r="Y2150" s="34"/>
      <c r="Z2150" s="34"/>
      <c r="AA2150" s="34"/>
      <c r="AB2150" s="34"/>
      <c r="AC2150" s="34"/>
      <c r="AD2150" s="34"/>
      <c r="AE2150" s="34"/>
      <c r="AT2150" s="17" t="s">
        <v>174</v>
      </c>
      <c r="AU2150" s="17" t="s">
        <v>84</v>
      </c>
    </row>
    <row r="2151" spans="1:65" s="13" customFormat="1" ht="22.5">
      <c r="B2151" s="209"/>
      <c r="C2151" s="210"/>
      <c r="D2151" s="204" t="s">
        <v>176</v>
      </c>
      <c r="E2151" s="211" t="s">
        <v>1</v>
      </c>
      <c r="F2151" s="212" t="s">
        <v>666</v>
      </c>
      <c r="G2151" s="210"/>
      <c r="H2151" s="213">
        <v>5.37</v>
      </c>
      <c r="I2151" s="214"/>
      <c r="J2151" s="210"/>
      <c r="K2151" s="210"/>
      <c r="L2151" s="215"/>
      <c r="M2151" s="216"/>
      <c r="N2151" s="217"/>
      <c r="O2151" s="217"/>
      <c r="P2151" s="217"/>
      <c r="Q2151" s="217"/>
      <c r="R2151" s="217"/>
      <c r="S2151" s="217"/>
      <c r="T2151" s="218"/>
      <c r="AT2151" s="219" t="s">
        <v>176</v>
      </c>
      <c r="AU2151" s="219" t="s">
        <v>84</v>
      </c>
      <c r="AV2151" s="13" t="s">
        <v>84</v>
      </c>
      <c r="AW2151" s="13" t="s">
        <v>32</v>
      </c>
      <c r="AX2151" s="13" t="s">
        <v>76</v>
      </c>
      <c r="AY2151" s="219" t="s">
        <v>164</v>
      </c>
    </row>
    <row r="2152" spans="1:65" s="13" customFormat="1" ht="22.5">
      <c r="B2152" s="209"/>
      <c r="C2152" s="210"/>
      <c r="D2152" s="204" t="s">
        <v>176</v>
      </c>
      <c r="E2152" s="211" t="s">
        <v>1</v>
      </c>
      <c r="F2152" s="212" t="s">
        <v>2820</v>
      </c>
      <c r="G2152" s="210"/>
      <c r="H2152" s="213">
        <v>20.079999999999998</v>
      </c>
      <c r="I2152" s="214"/>
      <c r="J2152" s="210"/>
      <c r="K2152" s="210"/>
      <c r="L2152" s="215"/>
      <c r="M2152" s="216"/>
      <c r="N2152" s="217"/>
      <c r="O2152" s="217"/>
      <c r="P2152" s="217"/>
      <c r="Q2152" s="217"/>
      <c r="R2152" s="217"/>
      <c r="S2152" s="217"/>
      <c r="T2152" s="218"/>
      <c r="AT2152" s="219" t="s">
        <v>176</v>
      </c>
      <c r="AU2152" s="219" t="s">
        <v>84</v>
      </c>
      <c r="AV2152" s="13" t="s">
        <v>84</v>
      </c>
      <c r="AW2152" s="13" t="s">
        <v>32</v>
      </c>
      <c r="AX2152" s="13" t="s">
        <v>76</v>
      </c>
      <c r="AY2152" s="219" t="s">
        <v>164</v>
      </c>
    </row>
    <row r="2153" spans="1:65" s="15" customFormat="1" ht="11.25">
      <c r="B2153" s="241"/>
      <c r="C2153" s="242"/>
      <c r="D2153" s="204" t="s">
        <v>176</v>
      </c>
      <c r="E2153" s="243" t="s">
        <v>1</v>
      </c>
      <c r="F2153" s="244" t="s">
        <v>640</v>
      </c>
      <c r="G2153" s="242"/>
      <c r="H2153" s="245">
        <v>25.45</v>
      </c>
      <c r="I2153" s="246"/>
      <c r="J2153" s="242"/>
      <c r="K2153" s="242"/>
      <c r="L2153" s="247"/>
      <c r="M2153" s="248"/>
      <c r="N2153" s="249"/>
      <c r="O2153" s="249"/>
      <c r="P2153" s="249"/>
      <c r="Q2153" s="249"/>
      <c r="R2153" s="249"/>
      <c r="S2153" s="249"/>
      <c r="T2153" s="250"/>
      <c r="AT2153" s="251" t="s">
        <v>176</v>
      </c>
      <c r="AU2153" s="251" t="s">
        <v>84</v>
      </c>
      <c r="AV2153" s="15" t="s">
        <v>303</v>
      </c>
      <c r="AW2153" s="15" t="s">
        <v>32</v>
      </c>
      <c r="AX2153" s="15" t="s">
        <v>76</v>
      </c>
      <c r="AY2153" s="251" t="s">
        <v>164</v>
      </c>
    </row>
    <row r="2154" spans="1:65" s="13" customFormat="1" ht="11.25">
      <c r="B2154" s="209"/>
      <c r="C2154" s="210"/>
      <c r="D2154" s="204" t="s">
        <v>176</v>
      </c>
      <c r="E2154" s="211" t="s">
        <v>1</v>
      </c>
      <c r="F2154" s="212" t="s">
        <v>2821</v>
      </c>
      <c r="G2154" s="210"/>
      <c r="H2154" s="213">
        <v>6.58</v>
      </c>
      <c r="I2154" s="214"/>
      <c r="J2154" s="210"/>
      <c r="K2154" s="210"/>
      <c r="L2154" s="215"/>
      <c r="M2154" s="216"/>
      <c r="N2154" s="217"/>
      <c r="O2154" s="217"/>
      <c r="P2154" s="217"/>
      <c r="Q2154" s="217"/>
      <c r="R2154" s="217"/>
      <c r="S2154" s="217"/>
      <c r="T2154" s="218"/>
      <c r="AT2154" s="219" t="s">
        <v>176</v>
      </c>
      <c r="AU2154" s="219" t="s">
        <v>84</v>
      </c>
      <c r="AV2154" s="13" t="s">
        <v>84</v>
      </c>
      <c r="AW2154" s="13" t="s">
        <v>32</v>
      </c>
      <c r="AX2154" s="13" t="s">
        <v>76</v>
      </c>
      <c r="AY2154" s="219" t="s">
        <v>164</v>
      </c>
    </row>
    <row r="2155" spans="1:65" s="13" customFormat="1" ht="11.25">
      <c r="B2155" s="209"/>
      <c r="C2155" s="210"/>
      <c r="D2155" s="204" t="s">
        <v>176</v>
      </c>
      <c r="E2155" s="211" t="s">
        <v>1</v>
      </c>
      <c r="F2155" s="212" t="s">
        <v>2822</v>
      </c>
      <c r="G2155" s="210"/>
      <c r="H2155" s="213">
        <v>17.850000000000001</v>
      </c>
      <c r="I2155" s="214"/>
      <c r="J2155" s="210"/>
      <c r="K2155" s="210"/>
      <c r="L2155" s="215"/>
      <c r="M2155" s="216"/>
      <c r="N2155" s="217"/>
      <c r="O2155" s="217"/>
      <c r="P2155" s="217"/>
      <c r="Q2155" s="217"/>
      <c r="R2155" s="217"/>
      <c r="S2155" s="217"/>
      <c r="T2155" s="218"/>
      <c r="AT2155" s="219" t="s">
        <v>176</v>
      </c>
      <c r="AU2155" s="219" t="s">
        <v>84</v>
      </c>
      <c r="AV2155" s="13" t="s">
        <v>84</v>
      </c>
      <c r="AW2155" s="13" t="s">
        <v>32</v>
      </c>
      <c r="AX2155" s="13" t="s">
        <v>76</v>
      </c>
      <c r="AY2155" s="219" t="s">
        <v>164</v>
      </c>
    </row>
    <row r="2156" spans="1:65" s="13" customFormat="1" ht="11.25">
      <c r="B2156" s="209"/>
      <c r="C2156" s="210"/>
      <c r="D2156" s="204" t="s">
        <v>176</v>
      </c>
      <c r="E2156" s="211" t="s">
        <v>1</v>
      </c>
      <c r="F2156" s="212" t="s">
        <v>670</v>
      </c>
      <c r="G2156" s="210"/>
      <c r="H2156" s="213">
        <v>3.3</v>
      </c>
      <c r="I2156" s="214"/>
      <c r="J2156" s="210"/>
      <c r="K2156" s="210"/>
      <c r="L2156" s="215"/>
      <c r="M2156" s="216"/>
      <c r="N2156" s="217"/>
      <c r="O2156" s="217"/>
      <c r="P2156" s="217"/>
      <c r="Q2156" s="217"/>
      <c r="R2156" s="217"/>
      <c r="S2156" s="217"/>
      <c r="T2156" s="218"/>
      <c r="AT2156" s="219" t="s">
        <v>176</v>
      </c>
      <c r="AU2156" s="219" t="s">
        <v>84</v>
      </c>
      <c r="AV2156" s="13" t="s">
        <v>84</v>
      </c>
      <c r="AW2156" s="13" t="s">
        <v>32</v>
      </c>
      <c r="AX2156" s="13" t="s">
        <v>76</v>
      </c>
      <c r="AY2156" s="219" t="s">
        <v>164</v>
      </c>
    </row>
    <row r="2157" spans="1:65" s="13" customFormat="1" ht="11.25">
      <c r="B2157" s="209"/>
      <c r="C2157" s="210"/>
      <c r="D2157" s="204" t="s">
        <v>176</v>
      </c>
      <c r="E2157" s="211" t="s">
        <v>1</v>
      </c>
      <c r="F2157" s="212" t="s">
        <v>2823</v>
      </c>
      <c r="G2157" s="210"/>
      <c r="H2157" s="213">
        <v>5.3760000000000003</v>
      </c>
      <c r="I2157" s="214"/>
      <c r="J2157" s="210"/>
      <c r="K2157" s="210"/>
      <c r="L2157" s="215"/>
      <c r="M2157" s="216"/>
      <c r="N2157" s="217"/>
      <c r="O2157" s="217"/>
      <c r="P2157" s="217"/>
      <c r="Q2157" s="217"/>
      <c r="R2157" s="217"/>
      <c r="S2157" s="217"/>
      <c r="T2157" s="218"/>
      <c r="AT2157" s="219" t="s">
        <v>176</v>
      </c>
      <c r="AU2157" s="219" t="s">
        <v>84</v>
      </c>
      <c r="AV2157" s="13" t="s">
        <v>84</v>
      </c>
      <c r="AW2157" s="13" t="s">
        <v>32</v>
      </c>
      <c r="AX2157" s="13" t="s">
        <v>76</v>
      </c>
      <c r="AY2157" s="219" t="s">
        <v>164</v>
      </c>
    </row>
    <row r="2158" spans="1:65" s="13" customFormat="1" ht="11.25">
      <c r="B2158" s="209"/>
      <c r="C2158" s="210"/>
      <c r="D2158" s="204" t="s">
        <v>176</v>
      </c>
      <c r="E2158" s="211" t="s">
        <v>1</v>
      </c>
      <c r="F2158" s="212" t="s">
        <v>672</v>
      </c>
      <c r="G2158" s="210"/>
      <c r="H2158" s="213">
        <v>3.51</v>
      </c>
      <c r="I2158" s="214"/>
      <c r="J2158" s="210"/>
      <c r="K2158" s="210"/>
      <c r="L2158" s="215"/>
      <c r="M2158" s="216"/>
      <c r="N2158" s="217"/>
      <c r="O2158" s="217"/>
      <c r="P2158" s="217"/>
      <c r="Q2158" s="217"/>
      <c r="R2158" s="217"/>
      <c r="S2158" s="217"/>
      <c r="T2158" s="218"/>
      <c r="AT2158" s="219" t="s">
        <v>176</v>
      </c>
      <c r="AU2158" s="219" t="s">
        <v>84</v>
      </c>
      <c r="AV2158" s="13" t="s">
        <v>84</v>
      </c>
      <c r="AW2158" s="13" t="s">
        <v>32</v>
      </c>
      <c r="AX2158" s="13" t="s">
        <v>76</v>
      </c>
      <c r="AY2158" s="219" t="s">
        <v>164</v>
      </c>
    </row>
    <row r="2159" spans="1:65" s="13" customFormat="1" ht="11.25">
      <c r="B2159" s="209"/>
      <c r="C2159" s="210"/>
      <c r="D2159" s="204" t="s">
        <v>176</v>
      </c>
      <c r="E2159" s="211" t="s">
        <v>1</v>
      </c>
      <c r="F2159" s="212" t="s">
        <v>2824</v>
      </c>
      <c r="G2159" s="210"/>
      <c r="H2159" s="213">
        <v>7.24</v>
      </c>
      <c r="I2159" s="214"/>
      <c r="J2159" s="210"/>
      <c r="K2159" s="210"/>
      <c r="L2159" s="215"/>
      <c r="M2159" s="216"/>
      <c r="N2159" s="217"/>
      <c r="O2159" s="217"/>
      <c r="P2159" s="217"/>
      <c r="Q2159" s="217"/>
      <c r="R2159" s="217"/>
      <c r="S2159" s="217"/>
      <c r="T2159" s="218"/>
      <c r="AT2159" s="219" t="s">
        <v>176</v>
      </c>
      <c r="AU2159" s="219" t="s">
        <v>84</v>
      </c>
      <c r="AV2159" s="13" t="s">
        <v>84</v>
      </c>
      <c r="AW2159" s="13" t="s">
        <v>32</v>
      </c>
      <c r="AX2159" s="13" t="s">
        <v>76</v>
      </c>
      <c r="AY2159" s="219" t="s">
        <v>164</v>
      </c>
    </row>
    <row r="2160" spans="1:65" s="15" customFormat="1" ht="11.25">
      <c r="B2160" s="241"/>
      <c r="C2160" s="242"/>
      <c r="D2160" s="204" t="s">
        <v>176</v>
      </c>
      <c r="E2160" s="243" t="s">
        <v>1</v>
      </c>
      <c r="F2160" s="244" t="s">
        <v>655</v>
      </c>
      <c r="G2160" s="242"/>
      <c r="H2160" s="245">
        <v>43.856000000000002</v>
      </c>
      <c r="I2160" s="246"/>
      <c r="J2160" s="242"/>
      <c r="K2160" s="242"/>
      <c r="L2160" s="247"/>
      <c r="M2160" s="248"/>
      <c r="N2160" s="249"/>
      <c r="O2160" s="249"/>
      <c r="P2160" s="249"/>
      <c r="Q2160" s="249"/>
      <c r="R2160" s="249"/>
      <c r="S2160" s="249"/>
      <c r="T2160" s="250"/>
      <c r="AT2160" s="251" t="s">
        <v>176</v>
      </c>
      <c r="AU2160" s="251" t="s">
        <v>84</v>
      </c>
      <c r="AV2160" s="15" t="s">
        <v>303</v>
      </c>
      <c r="AW2160" s="15" t="s">
        <v>32</v>
      </c>
      <c r="AX2160" s="15" t="s">
        <v>76</v>
      </c>
      <c r="AY2160" s="251" t="s">
        <v>164</v>
      </c>
    </row>
    <row r="2161" spans="1:65" s="14" customFormat="1" ht="11.25">
      <c r="B2161" s="220"/>
      <c r="C2161" s="221"/>
      <c r="D2161" s="204" t="s">
        <v>176</v>
      </c>
      <c r="E2161" s="222" t="s">
        <v>1</v>
      </c>
      <c r="F2161" s="223" t="s">
        <v>185</v>
      </c>
      <c r="G2161" s="221"/>
      <c r="H2161" s="224">
        <v>69.305999999999997</v>
      </c>
      <c r="I2161" s="225"/>
      <c r="J2161" s="221"/>
      <c r="K2161" s="221"/>
      <c r="L2161" s="226"/>
      <c r="M2161" s="227"/>
      <c r="N2161" s="228"/>
      <c r="O2161" s="228"/>
      <c r="P2161" s="228"/>
      <c r="Q2161" s="228"/>
      <c r="R2161" s="228"/>
      <c r="S2161" s="228"/>
      <c r="T2161" s="229"/>
      <c r="AT2161" s="230" t="s">
        <v>176</v>
      </c>
      <c r="AU2161" s="230" t="s">
        <v>84</v>
      </c>
      <c r="AV2161" s="14" t="s">
        <v>172</v>
      </c>
      <c r="AW2161" s="14" t="s">
        <v>32</v>
      </c>
      <c r="AX2161" s="14" t="s">
        <v>82</v>
      </c>
      <c r="AY2161" s="230" t="s">
        <v>164</v>
      </c>
    </row>
    <row r="2162" spans="1:65" s="2" customFormat="1" ht="24.2" customHeight="1">
      <c r="A2162" s="34"/>
      <c r="B2162" s="35"/>
      <c r="C2162" s="191" t="s">
        <v>2871</v>
      </c>
      <c r="D2162" s="191" t="s">
        <v>167</v>
      </c>
      <c r="E2162" s="192" t="s">
        <v>2872</v>
      </c>
      <c r="F2162" s="193" t="s">
        <v>2873</v>
      </c>
      <c r="G2162" s="194" t="s">
        <v>258</v>
      </c>
      <c r="H2162" s="195">
        <v>3.6829999999999998</v>
      </c>
      <c r="I2162" s="196"/>
      <c r="J2162" s="197">
        <f>ROUND(I2162*H2162,2)</f>
        <v>0</v>
      </c>
      <c r="K2162" s="193" t="s">
        <v>171</v>
      </c>
      <c r="L2162" s="39"/>
      <c r="M2162" s="198" t="s">
        <v>1</v>
      </c>
      <c r="N2162" s="199" t="s">
        <v>42</v>
      </c>
      <c r="O2162" s="71"/>
      <c r="P2162" s="200">
        <f>O2162*H2162</f>
        <v>0</v>
      </c>
      <c r="Q2162" s="200">
        <v>3.3399999999999999E-2</v>
      </c>
      <c r="R2162" s="200">
        <f>Q2162*H2162</f>
        <v>0.12301219999999999</v>
      </c>
      <c r="S2162" s="200">
        <v>0</v>
      </c>
      <c r="T2162" s="201">
        <f>S2162*H2162</f>
        <v>0</v>
      </c>
      <c r="U2162" s="34"/>
      <c r="V2162" s="34"/>
      <c r="W2162" s="34"/>
      <c r="X2162" s="34"/>
      <c r="Y2162" s="34"/>
      <c r="Z2162" s="34"/>
      <c r="AA2162" s="34"/>
      <c r="AB2162" s="34"/>
      <c r="AC2162" s="34"/>
      <c r="AD2162" s="34"/>
      <c r="AE2162" s="34"/>
      <c r="AR2162" s="202" t="s">
        <v>865</v>
      </c>
      <c r="AT2162" s="202" t="s">
        <v>167</v>
      </c>
      <c r="AU2162" s="202" t="s">
        <v>84</v>
      </c>
      <c r="AY2162" s="17" t="s">
        <v>164</v>
      </c>
      <c r="BE2162" s="203">
        <f>IF(N2162="základní",J2162,0)</f>
        <v>0</v>
      </c>
      <c r="BF2162" s="203">
        <f>IF(N2162="snížená",J2162,0)</f>
        <v>0</v>
      </c>
      <c r="BG2162" s="203">
        <f>IF(N2162="zákl. přenesená",J2162,0)</f>
        <v>0</v>
      </c>
      <c r="BH2162" s="203">
        <f>IF(N2162="sníž. přenesená",J2162,0)</f>
        <v>0</v>
      </c>
      <c r="BI2162" s="203">
        <f>IF(N2162="nulová",J2162,0)</f>
        <v>0</v>
      </c>
      <c r="BJ2162" s="17" t="s">
        <v>84</v>
      </c>
      <c r="BK2162" s="203">
        <f>ROUND(I2162*H2162,2)</f>
        <v>0</v>
      </c>
      <c r="BL2162" s="17" t="s">
        <v>865</v>
      </c>
      <c r="BM2162" s="202" t="s">
        <v>2874</v>
      </c>
    </row>
    <row r="2163" spans="1:65" s="2" customFormat="1" ht="19.5">
      <c r="A2163" s="34"/>
      <c r="B2163" s="35"/>
      <c r="C2163" s="36"/>
      <c r="D2163" s="204" t="s">
        <v>174</v>
      </c>
      <c r="E2163" s="36"/>
      <c r="F2163" s="205" t="s">
        <v>2875</v>
      </c>
      <c r="G2163" s="36"/>
      <c r="H2163" s="36"/>
      <c r="I2163" s="206"/>
      <c r="J2163" s="36"/>
      <c r="K2163" s="36"/>
      <c r="L2163" s="39"/>
      <c r="M2163" s="207"/>
      <c r="N2163" s="208"/>
      <c r="O2163" s="71"/>
      <c r="P2163" s="71"/>
      <c r="Q2163" s="71"/>
      <c r="R2163" s="71"/>
      <c r="S2163" s="71"/>
      <c r="T2163" s="72"/>
      <c r="U2163" s="34"/>
      <c r="V2163" s="34"/>
      <c r="W2163" s="34"/>
      <c r="X2163" s="34"/>
      <c r="Y2163" s="34"/>
      <c r="Z2163" s="34"/>
      <c r="AA2163" s="34"/>
      <c r="AB2163" s="34"/>
      <c r="AC2163" s="34"/>
      <c r="AD2163" s="34"/>
      <c r="AE2163" s="34"/>
      <c r="AT2163" s="17" t="s">
        <v>174</v>
      </c>
      <c r="AU2163" s="17" t="s">
        <v>84</v>
      </c>
    </row>
    <row r="2164" spans="1:65" s="13" customFormat="1" ht="22.5">
      <c r="B2164" s="209"/>
      <c r="C2164" s="210"/>
      <c r="D2164" s="204" t="s">
        <v>176</v>
      </c>
      <c r="E2164" s="211" t="s">
        <v>1</v>
      </c>
      <c r="F2164" s="212" t="s">
        <v>2876</v>
      </c>
      <c r="G2164" s="210"/>
      <c r="H2164" s="213">
        <v>3.6829999999999998</v>
      </c>
      <c r="I2164" s="214"/>
      <c r="J2164" s="210"/>
      <c r="K2164" s="210"/>
      <c r="L2164" s="215"/>
      <c r="M2164" s="216"/>
      <c r="N2164" s="217"/>
      <c r="O2164" s="217"/>
      <c r="P2164" s="217"/>
      <c r="Q2164" s="217"/>
      <c r="R2164" s="217"/>
      <c r="S2164" s="217"/>
      <c r="T2164" s="218"/>
      <c r="AT2164" s="219" t="s">
        <v>176</v>
      </c>
      <c r="AU2164" s="219" t="s">
        <v>84</v>
      </c>
      <c r="AV2164" s="13" t="s">
        <v>84</v>
      </c>
      <c r="AW2164" s="13" t="s">
        <v>32</v>
      </c>
      <c r="AX2164" s="13" t="s">
        <v>82</v>
      </c>
      <c r="AY2164" s="219" t="s">
        <v>164</v>
      </c>
    </row>
    <row r="2165" spans="1:65" s="2" customFormat="1" ht="14.45" customHeight="1">
      <c r="A2165" s="34"/>
      <c r="B2165" s="35"/>
      <c r="C2165" s="231" t="s">
        <v>2877</v>
      </c>
      <c r="D2165" s="231" t="s">
        <v>218</v>
      </c>
      <c r="E2165" s="232" t="s">
        <v>2878</v>
      </c>
      <c r="F2165" s="233" t="s">
        <v>2879</v>
      </c>
      <c r="G2165" s="234" t="s">
        <v>322</v>
      </c>
      <c r="H2165" s="235">
        <v>136.27000000000001</v>
      </c>
      <c r="I2165" s="236"/>
      <c r="J2165" s="237">
        <f>ROUND(I2165*H2165,2)</f>
        <v>0</v>
      </c>
      <c r="K2165" s="233" t="s">
        <v>171</v>
      </c>
      <c r="L2165" s="238"/>
      <c r="M2165" s="239" t="s">
        <v>1</v>
      </c>
      <c r="N2165" s="240" t="s">
        <v>42</v>
      </c>
      <c r="O2165" s="71"/>
      <c r="P2165" s="200">
        <f>O2165*H2165</f>
        <v>0</v>
      </c>
      <c r="Q2165" s="200">
        <v>5.0000000000000001E-4</v>
      </c>
      <c r="R2165" s="200">
        <f>Q2165*H2165</f>
        <v>6.8135000000000001E-2</v>
      </c>
      <c r="S2165" s="200">
        <v>0</v>
      </c>
      <c r="T2165" s="201">
        <f>S2165*H2165</f>
        <v>0</v>
      </c>
      <c r="U2165" s="34"/>
      <c r="V2165" s="34"/>
      <c r="W2165" s="34"/>
      <c r="X2165" s="34"/>
      <c r="Y2165" s="34"/>
      <c r="Z2165" s="34"/>
      <c r="AA2165" s="34"/>
      <c r="AB2165" s="34"/>
      <c r="AC2165" s="34"/>
      <c r="AD2165" s="34"/>
      <c r="AE2165" s="34"/>
      <c r="AR2165" s="202" t="s">
        <v>1069</v>
      </c>
      <c r="AT2165" s="202" t="s">
        <v>218</v>
      </c>
      <c r="AU2165" s="202" t="s">
        <v>84</v>
      </c>
      <c r="AY2165" s="17" t="s">
        <v>164</v>
      </c>
      <c r="BE2165" s="203">
        <f>IF(N2165="základní",J2165,0)</f>
        <v>0</v>
      </c>
      <c r="BF2165" s="203">
        <f>IF(N2165="snížená",J2165,0)</f>
        <v>0</v>
      </c>
      <c r="BG2165" s="203">
        <f>IF(N2165="zákl. přenesená",J2165,0)</f>
        <v>0</v>
      </c>
      <c r="BH2165" s="203">
        <f>IF(N2165="sníž. přenesená",J2165,0)</f>
        <v>0</v>
      </c>
      <c r="BI2165" s="203">
        <f>IF(N2165="nulová",J2165,0)</f>
        <v>0</v>
      </c>
      <c r="BJ2165" s="17" t="s">
        <v>84</v>
      </c>
      <c r="BK2165" s="203">
        <f>ROUND(I2165*H2165,2)</f>
        <v>0</v>
      </c>
      <c r="BL2165" s="17" t="s">
        <v>865</v>
      </c>
      <c r="BM2165" s="202" t="s">
        <v>2880</v>
      </c>
    </row>
    <row r="2166" spans="1:65" s="2" customFormat="1" ht="11.25">
      <c r="A2166" s="34"/>
      <c r="B2166" s="35"/>
      <c r="C2166" s="36"/>
      <c r="D2166" s="204" t="s">
        <v>174</v>
      </c>
      <c r="E2166" s="36"/>
      <c r="F2166" s="205" t="s">
        <v>2879</v>
      </c>
      <c r="G2166" s="36"/>
      <c r="H2166" s="36"/>
      <c r="I2166" s="206"/>
      <c r="J2166" s="36"/>
      <c r="K2166" s="36"/>
      <c r="L2166" s="39"/>
      <c r="M2166" s="207"/>
      <c r="N2166" s="208"/>
      <c r="O2166" s="71"/>
      <c r="P2166" s="71"/>
      <c r="Q2166" s="71"/>
      <c r="R2166" s="71"/>
      <c r="S2166" s="71"/>
      <c r="T2166" s="72"/>
      <c r="U2166" s="34"/>
      <c r="V2166" s="34"/>
      <c r="W2166" s="34"/>
      <c r="X2166" s="34"/>
      <c r="Y2166" s="34"/>
      <c r="Z2166" s="34"/>
      <c r="AA2166" s="34"/>
      <c r="AB2166" s="34"/>
      <c r="AC2166" s="34"/>
      <c r="AD2166" s="34"/>
      <c r="AE2166" s="34"/>
      <c r="AT2166" s="17" t="s">
        <v>174</v>
      </c>
      <c r="AU2166" s="17" t="s">
        <v>84</v>
      </c>
    </row>
    <row r="2167" spans="1:65" s="13" customFormat="1" ht="22.5">
      <c r="B2167" s="209"/>
      <c r="C2167" s="210"/>
      <c r="D2167" s="204" t="s">
        <v>176</v>
      </c>
      <c r="E2167" s="211" t="s">
        <v>1</v>
      </c>
      <c r="F2167" s="212" t="s">
        <v>2876</v>
      </c>
      <c r="G2167" s="210"/>
      <c r="H2167" s="213">
        <v>3.6829999999999998</v>
      </c>
      <c r="I2167" s="214"/>
      <c r="J2167" s="210"/>
      <c r="K2167" s="210"/>
      <c r="L2167" s="215"/>
      <c r="M2167" s="216"/>
      <c r="N2167" s="217"/>
      <c r="O2167" s="217"/>
      <c r="P2167" s="217"/>
      <c r="Q2167" s="217"/>
      <c r="R2167" s="217"/>
      <c r="S2167" s="217"/>
      <c r="T2167" s="218"/>
      <c r="AT2167" s="219" t="s">
        <v>176</v>
      </c>
      <c r="AU2167" s="219" t="s">
        <v>84</v>
      </c>
      <c r="AV2167" s="13" t="s">
        <v>84</v>
      </c>
      <c r="AW2167" s="13" t="s">
        <v>32</v>
      </c>
      <c r="AX2167" s="13" t="s">
        <v>76</v>
      </c>
      <c r="AY2167" s="219" t="s">
        <v>164</v>
      </c>
    </row>
    <row r="2168" spans="1:65" s="13" customFormat="1" ht="11.25">
      <c r="B2168" s="209"/>
      <c r="C2168" s="210"/>
      <c r="D2168" s="204" t="s">
        <v>176</v>
      </c>
      <c r="E2168" s="211" t="s">
        <v>1</v>
      </c>
      <c r="F2168" s="212" t="s">
        <v>2881</v>
      </c>
      <c r="G2168" s="210"/>
      <c r="H2168" s="213">
        <v>123.88200000000001</v>
      </c>
      <c r="I2168" s="214"/>
      <c r="J2168" s="210"/>
      <c r="K2168" s="210"/>
      <c r="L2168" s="215"/>
      <c r="M2168" s="216"/>
      <c r="N2168" s="217"/>
      <c r="O2168" s="217"/>
      <c r="P2168" s="217"/>
      <c r="Q2168" s="217"/>
      <c r="R2168" s="217"/>
      <c r="S2168" s="217"/>
      <c r="T2168" s="218"/>
      <c r="AT2168" s="219" t="s">
        <v>176</v>
      </c>
      <c r="AU2168" s="219" t="s">
        <v>84</v>
      </c>
      <c r="AV2168" s="13" t="s">
        <v>84</v>
      </c>
      <c r="AW2168" s="13" t="s">
        <v>32</v>
      </c>
      <c r="AX2168" s="13" t="s">
        <v>82</v>
      </c>
      <c r="AY2168" s="219" t="s">
        <v>164</v>
      </c>
    </row>
    <row r="2169" spans="1:65" s="13" customFormat="1" ht="11.25">
      <c r="B2169" s="209"/>
      <c r="C2169" s="210"/>
      <c r="D2169" s="204" t="s">
        <v>176</v>
      </c>
      <c r="E2169" s="210"/>
      <c r="F2169" s="212" t="s">
        <v>2882</v>
      </c>
      <c r="G2169" s="210"/>
      <c r="H2169" s="213">
        <v>136.27000000000001</v>
      </c>
      <c r="I2169" s="214"/>
      <c r="J2169" s="210"/>
      <c r="K2169" s="210"/>
      <c r="L2169" s="215"/>
      <c r="M2169" s="216"/>
      <c r="N2169" s="217"/>
      <c r="O2169" s="217"/>
      <c r="P2169" s="217"/>
      <c r="Q2169" s="217"/>
      <c r="R2169" s="217"/>
      <c r="S2169" s="217"/>
      <c r="T2169" s="218"/>
      <c r="AT2169" s="219" t="s">
        <v>176</v>
      </c>
      <c r="AU2169" s="219" t="s">
        <v>84</v>
      </c>
      <c r="AV2169" s="13" t="s">
        <v>84</v>
      </c>
      <c r="AW2169" s="13" t="s">
        <v>4</v>
      </c>
      <c r="AX2169" s="13" t="s">
        <v>82</v>
      </c>
      <c r="AY2169" s="219" t="s">
        <v>164</v>
      </c>
    </row>
    <row r="2170" spans="1:65" s="2" customFormat="1" ht="24.2" customHeight="1">
      <c r="A2170" s="34"/>
      <c r="B2170" s="35"/>
      <c r="C2170" s="231" t="s">
        <v>2883</v>
      </c>
      <c r="D2170" s="231" t="s">
        <v>218</v>
      </c>
      <c r="E2170" s="232" t="s">
        <v>2884</v>
      </c>
      <c r="F2170" s="233" t="s">
        <v>2885</v>
      </c>
      <c r="G2170" s="234" t="s">
        <v>322</v>
      </c>
      <c r="H2170" s="235">
        <v>82.5</v>
      </c>
      <c r="I2170" s="236"/>
      <c r="J2170" s="237">
        <f>ROUND(I2170*H2170,2)</f>
        <v>0</v>
      </c>
      <c r="K2170" s="233" t="s">
        <v>171</v>
      </c>
      <c r="L2170" s="238"/>
      <c r="M2170" s="239" t="s">
        <v>1</v>
      </c>
      <c r="N2170" s="240" t="s">
        <v>42</v>
      </c>
      <c r="O2170" s="71"/>
      <c r="P2170" s="200">
        <f>O2170*H2170</f>
        <v>0</v>
      </c>
      <c r="Q2170" s="200">
        <v>8.0000000000000004E-4</v>
      </c>
      <c r="R2170" s="200">
        <f>Q2170*H2170</f>
        <v>6.6000000000000003E-2</v>
      </c>
      <c r="S2170" s="200">
        <v>0</v>
      </c>
      <c r="T2170" s="201">
        <f>S2170*H2170</f>
        <v>0</v>
      </c>
      <c r="U2170" s="34"/>
      <c r="V2170" s="34"/>
      <c r="W2170" s="34"/>
      <c r="X2170" s="34"/>
      <c r="Y2170" s="34"/>
      <c r="Z2170" s="34"/>
      <c r="AA2170" s="34"/>
      <c r="AB2170" s="34"/>
      <c r="AC2170" s="34"/>
      <c r="AD2170" s="34"/>
      <c r="AE2170" s="34"/>
      <c r="AR2170" s="202" t="s">
        <v>1069</v>
      </c>
      <c r="AT2170" s="202" t="s">
        <v>218</v>
      </c>
      <c r="AU2170" s="202" t="s">
        <v>84</v>
      </c>
      <c r="AY2170" s="17" t="s">
        <v>164</v>
      </c>
      <c r="BE2170" s="203">
        <f>IF(N2170="základní",J2170,0)</f>
        <v>0</v>
      </c>
      <c r="BF2170" s="203">
        <f>IF(N2170="snížená",J2170,0)</f>
        <v>0</v>
      </c>
      <c r="BG2170" s="203">
        <f>IF(N2170="zákl. přenesená",J2170,0)</f>
        <v>0</v>
      </c>
      <c r="BH2170" s="203">
        <f>IF(N2170="sníž. přenesená",J2170,0)</f>
        <v>0</v>
      </c>
      <c r="BI2170" s="203">
        <f>IF(N2170="nulová",J2170,0)</f>
        <v>0</v>
      </c>
      <c r="BJ2170" s="17" t="s">
        <v>84</v>
      </c>
      <c r="BK2170" s="203">
        <f>ROUND(I2170*H2170,2)</f>
        <v>0</v>
      </c>
      <c r="BL2170" s="17" t="s">
        <v>865</v>
      </c>
      <c r="BM2170" s="202" t="s">
        <v>2886</v>
      </c>
    </row>
    <row r="2171" spans="1:65" s="2" customFormat="1" ht="19.5">
      <c r="A2171" s="34"/>
      <c r="B2171" s="35"/>
      <c r="C2171" s="36"/>
      <c r="D2171" s="204" t="s">
        <v>174</v>
      </c>
      <c r="E2171" s="36"/>
      <c r="F2171" s="205" t="s">
        <v>2885</v>
      </c>
      <c r="G2171" s="36"/>
      <c r="H2171" s="36"/>
      <c r="I2171" s="206"/>
      <c r="J2171" s="36"/>
      <c r="K2171" s="36"/>
      <c r="L2171" s="39"/>
      <c r="M2171" s="207"/>
      <c r="N2171" s="208"/>
      <c r="O2171" s="71"/>
      <c r="P2171" s="71"/>
      <c r="Q2171" s="71"/>
      <c r="R2171" s="71"/>
      <c r="S2171" s="71"/>
      <c r="T2171" s="72"/>
      <c r="U2171" s="34"/>
      <c r="V2171" s="34"/>
      <c r="W2171" s="34"/>
      <c r="X2171" s="34"/>
      <c r="Y2171" s="34"/>
      <c r="Z2171" s="34"/>
      <c r="AA2171" s="34"/>
      <c r="AB2171" s="34"/>
      <c r="AC2171" s="34"/>
      <c r="AD2171" s="34"/>
      <c r="AE2171" s="34"/>
      <c r="AT2171" s="17" t="s">
        <v>174</v>
      </c>
      <c r="AU2171" s="17" t="s">
        <v>84</v>
      </c>
    </row>
    <row r="2172" spans="1:65" s="13" customFormat="1" ht="11.25">
      <c r="B2172" s="209"/>
      <c r="C2172" s="210"/>
      <c r="D2172" s="204" t="s">
        <v>176</v>
      </c>
      <c r="E2172" s="210"/>
      <c r="F2172" s="212" t="s">
        <v>2887</v>
      </c>
      <c r="G2172" s="210"/>
      <c r="H2172" s="213">
        <v>82.5</v>
      </c>
      <c r="I2172" s="214"/>
      <c r="J2172" s="210"/>
      <c r="K2172" s="210"/>
      <c r="L2172" s="215"/>
      <c r="M2172" s="216"/>
      <c r="N2172" s="217"/>
      <c r="O2172" s="217"/>
      <c r="P2172" s="217"/>
      <c r="Q2172" s="217"/>
      <c r="R2172" s="217"/>
      <c r="S2172" s="217"/>
      <c r="T2172" s="218"/>
      <c r="AT2172" s="219" t="s">
        <v>176</v>
      </c>
      <c r="AU2172" s="219" t="s">
        <v>84</v>
      </c>
      <c r="AV2172" s="13" t="s">
        <v>84</v>
      </c>
      <c r="AW2172" s="13" t="s">
        <v>4</v>
      </c>
      <c r="AX2172" s="13" t="s">
        <v>82</v>
      </c>
      <c r="AY2172" s="219" t="s">
        <v>164</v>
      </c>
    </row>
    <row r="2173" spans="1:65" s="2" customFormat="1" ht="24.2" customHeight="1">
      <c r="A2173" s="34"/>
      <c r="B2173" s="35"/>
      <c r="C2173" s="191" t="s">
        <v>2888</v>
      </c>
      <c r="D2173" s="191" t="s">
        <v>167</v>
      </c>
      <c r="E2173" s="192" t="s">
        <v>2889</v>
      </c>
      <c r="F2173" s="193" t="s">
        <v>2890</v>
      </c>
      <c r="G2173" s="194" t="s">
        <v>207</v>
      </c>
      <c r="H2173" s="195">
        <v>1.734</v>
      </c>
      <c r="I2173" s="196"/>
      <c r="J2173" s="197">
        <f>ROUND(I2173*H2173,2)</f>
        <v>0</v>
      </c>
      <c r="K2173" s="193" t="s">
        <v>171</v>
      </c>
      <c r="L2173" s="39"/>
      <c r="M2173" s="198" t="s">
        <v>1</v>
      </c>
      <c r="N2173" s="199" t="s">
        <v>42</v>
      </c>
      <c r="O2173" s="71"/>
      <c r="P2173" s="200">
        <f>O2173*H2173</f>
        <v>0</v>
      </c>
      <c r="Q2173" s="200">
        <v>0</v>
      </c>
      <c r="R2173" s="200">
        <f>Q2173*H2173</f>
        <v>0</v>
      </c>
      <c r="S2173" s="200">
        <v>0</v>
      </c>
      <c r="T2173" s="201">
        <f>S2173*H2173</f>
        <v>0</v>
      </c>
      <c r="U2173" s="34"/>
      <c r="V2173" s="34"/>
      <c r="W2173" s="34"/>
      <c r="X2173" s="34"/>
      <c r="Y2173" s="34"/>
      <c r="Z2173" s="34"/>
      <c r="AA2173" s="34"/>
      <c r="AB2173" s="34"/>
      <c r="AC2173" s="34"/>
      <c r="AD2173" s="34"/>
      <c r="AE2173" s="34"/>
      <c r="AR2173" s="202" t="s">
        <v>865</v>
      </c>
      <c r="AT2173" s="202" t="s">
        <v>167</v>
      </c>
      <c r="AU2173" s="202" t="s">
        <v>84</v>
      </c>
      <c r="AY2173" s="17" t="s">
        <v>164</v>
      </c>
      <c r="BE2173" s="203">
        <f>IF(N2173="základní",J2173,0)</f>
        <v>0</v>
      </c>
      <c r="BF2173" s="203">
        <f>IF(N2173="snížená",J2173,0)</f>
        <v>0</v>
      </c>
      <c r="BG2173" s="203">
        <f>IF(N2173="zákl. přenesená",J2173,0)</f>
        <v>0</v>
      </c>
      <c r="BH2173" s="203">
        <f>IF(N2173="sníž. přenesená",J2173,0)</f>
        <v>0</v>
      </c>
      <c r="BI2173" s="203">
        <f>IF(N2173="nulová",J2173,0)</f>
        <v>0</v>
      </c>
      <c r="BJ2173" s="17" t="s">
        <v>84</v>
      </c>
      <c r="BK2173" s="203">
        <f>ROUND(I2173*H2173,2)</f>
        <v>0</v>
      </c>
      <c r="BL2173" s="17" t="s">
        <v>865</v>
      </c>
      <c r="BM2173" s="202" t="s">
        <v>2891</v>
      </c>
    </row>
    <row r="2174" spans="1:65" s="2" customFormat="1" ht="29.25">
      <c r="A2174" s="34"/>
      <c r="B2174" s="35"/>
      <c r="C2174" s="36"/>
      <c r="D2174" s="204" t="s">
        <v>174</v>
      </c>
      <c r="E2174" s="36"/>
      <c r="F2174" s="205" t="s">
        <v>2892</v>
      </c>
      <c r="G2174" s="36"/>
      <c r="H2174" s="36"/>
      <c r="I2174" s="206"/>
      <c r="J2174" s="36"/>
      <c r="K2174" s="36"/>
      <c r="L2174" s="39"/>
      <c r="M2174" s="207"/>
      <c r="N2174" s="208"/>
      <c r="O2174" s="71"/>
      <c r="P2174" s="71"/>
      <c r="Q2174" s="71"/>
      <c r="R2174" s="71"/>
      <c r="S2174" s="71"/>
      <c r="T2174" s="72"/>
      <c r="U2174" s="34"/>
      <c r="V2174" s="34"/>
      <c r="W2174" s="34"/>
      <c r="X2174" s="34"/>
      <c r="Y2174" s="34"/>
      <c r="Z2174" s="34"/>
      <c r="AA2174" s="34"/>
      <c r="AB2174" s="34"/>
      <c r="AC2174" s="34"/>
      <c r="AD2174" s="34"/>
      <c r="AE2174" s="34"/>
      <c r="AT2174" s="17" t="s">
        <v>174</v>
      </c>
      <c r="AU2174" s="17" t="s">
        <v>84</v>
      </c>
    </row>
    <row r="2175" spans="1:65" s="12" customFormat="1" ht="22.9" customHeight="1">
      <c r="B2175" s="175"/>
      <c r="C2175" s="176"/>
      <c r="D2175" s="177" t="s">
        <v>75</v>
      </c>
      <c r="E2175" s="189" t="s">
        <v>2893</v>
      </c>
      <c r="F2175" s="189" t="s">
        <v>2894</v>
      </c>
      <c r="G2175" s="176"/>
      <c r="H2175" s="176"/>
      <c r="I2175" s="179"/>
      <c r="J2175" s="190">
        <f>BK2175</f>
        <v>0</v>
      </c>
      <c r="K2175" s="176"/>
      <c r="L2175" s="181"/>
      <c r="M2175" s="182"/>
      <c r="N2175" s="183"/>
      <c r="O2175" s="183"/>
      <c r="P2175" s="184">
        <f>SUM(P2176:P2184)</f>
        <v>0</v>
      </c>
      <c r="Q2175" s="183"/>
      <c r="R2175" s="184">
        <f>SUM(R2176:R2184)</f>
        <v>2.7128E-3</v>
      </c>
      <c r="S2175" s="183"/>
      <c r="T2175" s="185">
        <f>SUM(T2176:T2184)</f>
        <v>0</v>
      </c>
      <c r="AR2175" s="186" t="s">
        <v>84</v>
      </c>
      <c r="AT2175" s="187" t="s">
        <v>75</v>
      </c>
      <c r="AU2175" s="187" t="s">
        <v>82</v>
      </c>
      <c r="AY2175" s="186" t="s">
        <v>164</v>
      </c>
      <c r="BK2175" s="188">
        <f>SUM(BK2176:BK2184)</f>
        <v>0</v>
      </c>
    </row>
    <row r="2176" spans="1:65" s="2" customFormat="1" ht="24.2" customHeight="1">
      <c r="A2176" s="34"/>
      <c r="B2176" s="35"/>
      <c r="C2176" s="191" t="s">
        <v>2895</v>
      </c>
      <c r="D2176" s="191" t="s">
        <v>167</v>
      </c>
      <c r="E2176" s="192" t="s">
        <v>2896</v>
      </c>
      <c r="F2176" s="193" t="s">
        <v>2897</v>
      </c>
      <c r="G2176" s="194" t="s">
        <v>258</v>
      </c>
      <c r="H2176" s="195">
        <v>1.984</v>
      </c>
      <c r="I2176" s="196"/>
      <c r="J2176" s="197">
        <f>ROUND(I2176*H2176,2)</f>
        <v>0</v>
      </c>
      <c r="K2176" s="193" t="s">
        <v>171</v>
      </c>
      <c r="L2176" s="39"/>
      <c r="M2176" s="198" t="s">
        <v>1</v>
      </c>
      <c r="N2176" s="199" t="s">
        <v>42</v>
      </c>
      <c r="O2176" s="71"/>
      <c r="P2176" s="200">
        <f>O2176*H2176</f>
        <v>0</v>
      </c>
      <c r="Q2176" s="200">
        <v>2.9E-4</v>
      </c>
      <c r="R2176" s="200">
        <f>Q2176*H2176</f>
        <v>5.7536000000000002E-4</v>
      </c>
      <c r="S2176" s="200">
        <v>0</v>
      </c>
      <c r="T2176" s="201">
        <f>S2176*H2176</f>
        <v>0</v>
      </c>
      <c r="U2176" s="34"/>
      <c r="V2176" s="34"/>
      <c r="W2176" s="34"/>
      <c r="X2176" s="34"/>
      <c r="Y2176" s="34"/>
      <c r="Z2176" s="34"/>
      <c r="AA2176" s="34"/>
      <c r="AB2176" s="34"/>
      <c r="AC2176" s="34"/>
      <c r="AD2176" s="34"/>
      <c r="AE2176" s="34"/>
      <c r="AR2176" s="202" t="s">
        <v>865</v>
      </c>
      <c r="AT2176" s="202" t="s">
        <v>167</v>
      </c>
      <c r="AU2176" s="202" t="s">
        <v>84</v>
      </c>
      <c r="AY2176" s="17" t="s">
        <v>164</v>
      </c>
      <c r="BE2176" s="203">
        <f>IF(N2176="základní",J2176,0)</f>
        <v>0</v>
      </c>
      <c r="BF2176" s="203">
        <f>IF(N2176="snížená",J2176,0)</f>
        <v>0</v>
      </c>
      <c r="BG2176" s="203">
        <f>IF(N2176="zákl. přenesená",J2176,0)</f>
        <v>0</v>
      </c>
      <c r="BH2176" s="203">
        <f>IF(N2176="sníž. přenesená",J2176,0)</f>
        <v>0</v>
      </c>
      <c r="BI2176" s="203">
        <f>IF(N2176="nulová",J2176,0)</f>
        <v>0</v>
      </c>
      <c r="BJ2176" s="17" t="s">
        <v>84</v>
      </c>
      <c r="BK2176" s="203">
        <f>ROUND(I2176*H2176,2)</f>
        <v>0</v>
      </c>
      <c r="BL2176" s="17" t="s">
        <v>865</v>
      </c>
      <c r="BM2176" s="202" t="s">
        <v>2898</v>
      </c>
    </row>
    <row r="2177" spans="1:65" s="2" customFormat="1" ht="19.5">
      <c r="A2177" s="34"/>
      <c r="B2177" s="35"/>
      <c r="C2177" s="36"/>
      <c r="D2177" s="204" t="s">
        <v>174</v>
      </c>
      <c r="E2177" s="36"/>
      <c r="F2177" s="205" t="s">
        <v>2899</v>
      </c>
      <c r="G2177" s="36"/>
      <c r="H2177" s="36"/>
      <c r="I2177" s="206"/>
      <c r="J2177" s="36"/>
      <c r="K2177" s="36"/>
      <c r="L2177" s="39"/>
      <c r="M2177" s="207"/>
      <c r="N2177" s="208"/>
      <c r="O2177" s="71"/>
      <c r="P2177" s="71"/>
      <c r="Q2177" s="71"/>
      <c r="R2177" s="71"/>
      <c r="S2177" s="71"/>
      <c r="T2177" s="72"/>
      <c r="U2177" s="34"/>
      <c r="V2177" s="34"/>
      <c r="W2177" s="34"/>
      <c r="X2177" s="34"/>
      <c r="Y2177" s="34"/>
      <c r="Z2177" s="34"/>
      <c r="AA2177" s="34"/>
      <c r="AB2177" s="34"/>
      <c r="AC2177" s="34"/>
      <c r="AD2177" s="34"/>
      <c r="AE2177" s="34"/>
      <c r="AT2177" s="17" t="s">
        <v>174</v>
      </c>
      <c r="AU2177" s="17" t="s">
        <v>84</v>
      </c>
    </row>
    <row r="2178" spans="1:65" s="13" customFormat="1" ht="11.25">
      <c r="B2178" s="209"/>
      <c r="C2178" s="210"/>
      <c r="D2178" s="204" t="s">
        <v>176</v>
      </c>
      <c r="E2178" s="211" t="s">
        <v>1</v>
      </c>
      <c r="F2178" s="212" t="s">
        <v>2183</v>
      </c>
      <c r="G2178" s="210"/>
      <c r="H2178" s="213">
        <v>1.984</v>
      </c>
      <c r="I2178" s="214"/>
      <c r="J2178" s="210"/>
      <c r="K2178" s="210"/>
      <c r="L2178" s="215"/>
      <c r="M2178" s="216"/>
      <c r="N2178" s="217"/>
      <c r="O2178" s="217"/>
      <c r="P2178" s="217"/>
      <c r="Q2178" s="217"/>
      <c r="R2178" s="217"/>
      <c r="S2178" s="217"/>
      <c r="T2178" s="218"/>
      <c r="AT2178" s="219" t="s">
        <v>176</v>
      </c>
      <c r="AU2178" s="219" t="s">
        <v>84</v>
      </c>
      <c r="AV2178" s="13" t="s">
        <v>84</v>
      </c>
      <c r="AW2178" s="13" t="s">
        <v>32</v>
      </c>
      <c r="AX2178" s="13" t="s">
        <v>82</v>
      </c>
      <c r="AY2178" s="219" t="s">
        <v>164</v>
      </c>
    </row>
    <row r="2179" spans="1:65" s="2" customFormat="1" ht="24.2" customHeight="1">
      <c r="A2179" s="34"/>
      <c r="B2179" s="35"/>
      <c r="C2179" s="191" t="s">
        <v>2900</v>
      </c>
      <c r="D2179" s="191" t="s">
        <v>167</v>
      </c>
      <c r="E2179" s="192" t="s">
        <v>2901</v>
      </c>
      <c r="F2179" s="193" t="s">
        <v>2902</v>
      </c>
      <c r="G2179" s="194" t="s">
        <v>258</v>
      </c>
      <c r="H2179" s="195">
        <v>17.812000000000001</v>
      </c>
      <c r="I2179" s="196"/>
      <c r="J2179" s="197">
        <f>ROUND(I2179*H2179,2)</f>
        <v>0</v>
      </c>
      <c r="K2179" s="193" t="s">
        <v>171</v>
      </c>
      <c r="L2179" s="39"/>
      <c r="M2179" s="198" t="s">
        <v>1</v>
      </c>
      <c r="N2179" s="199" t="s">
        <v>42</v>
      </c>
      <c r="O2179" s="71"/>
      <c r="P2179" s="200">
        <f>O2179*H2179</f>
        <v>0</v>
      </c>
      <c r="Q2179" s="200">
        <v>1.2E-4</v>
      </c>
      <c r="R2179" s="200">
        <f>Q2179*H2179</f>
        <v>2.13744E-3</v>
      </c>
      <c r="S2179" s="200">
        <v>0</v>
      </c>
      <c r="T2179" s="201">
        <f>S2179*H2179</f>
        <v>0</v>
      </c>
      <c r="U2179" s="34"/>
      <c r="V2179" s="34"/>
      <c r="W2179" s="34"/>
      <c r="X2179" s="34"/>
      <c r="Y2179" s="34"/>
      <c r="Z2179" s="34"/>
      <c r="AA2179" s="34"/>
      <c r="AB2179" s="34"/>
      <c r="AC2179" s="34"/>
      <c r="AD2179" s="34"/>
      <c r="AE2179" s="34"/>
      <c r="AR2179" s="202" t="s">
        <v>865</v>
      </c>
      <c r="AT2179" s="202" t="s">
        <v>167</v>
      </c>
      <c r="AU2179" s="202" t="s">
        <v>84</v>
      </c>
      <c r="AY2179" s="17" t="s">
        <v>164</v>
      </c>
      <c r="BE2179" s="203">
        <f>IF(N2179="základní",J2179,0)</f>
        <v>0</v>
      </c>
      <c r="BF2179" s="203">
        <f>IF(N2179="snížená",J2179,0)</f>
        <v>0</v>
      </c>
      <c r="BG2179" s="203">
        <f>IF(N2179="zákl. přenesená",J2179,0)</f>
        <v>0</v>
      </c>
      <c r="BH2179" s="203">
        <f>IF(N2179="sníž. přenesená",J2179,0)</f>
        <v>0</v>
      </c>
      <c r="BI2179" s="203">
        <f>IF(N2179="nulová",J2179,0)</f>
        <v>0</v>
      </c>
      <c r="BJ2179" s="17" t="s">
        <v>84</v>
      </c>
      <c r="BK2179" s="203">
        <f>ROUND(I2179*H2179,2)</f>
        <v>0</v>
      </c>
      <c r="BL2179" s="17" t="s">
        <v>865</v>
      </c>
      <c r="BM2179" s="202" t="s">
        <v>2903</v>
      </c>
    </row>
    <row r="2180" spans="1:65" s="2" customFormat="1" ht="19.5">
      <c r="A2180" s="34"/>
      <c r="B2180" s="35"/>
      <c r="C2180" s="36"/>
      <c r="D2180" s="204" t="s">
        <v>174</v>
      </c>
      <c r="E2180" s="36"/>
      <c r="F2180" s="205" t="s">
        <v>2904</v>
      </c>
      <c r="G2180" s="36"/>
      <c r="H2180" s="36"/>
      <c r="I2180" s="206"/>
      <c r="J2180" s="36"/>
      <c r="K2180" s="36"/>
      <c r="L2180" s="39"/>
      <c r="M2180" s="207"/>
      <c r="N2180" s="208"/>
      <c r="O2180" s="71"/>
      <c r="P2180" s="71"/>
      <c r="Q2180" s="71"/>
      <c r="R2180" s="71"/>
      <c r="S2180" s="71"/>
      <c r="T2180" s="72"/>
      <c r="U2180" s="34"/>
      <c r="V2180" s="34"/>
      <c r="W2180" s="34"/>
      <c r="X2180" s="34"/>
      <c r="Y2180" s="34"/>
      <c r="Z2180" s="34"/>
      <c r="AA2180" s="34"/>
      <c r="AB2180" s="34"/>
      <c r="AC2180" s="34"/>
      <c r="AD2180" s="34"/>
      <c r="AE2180" s="34"/>
      <c r="AT2180" s="17" t="s">
        <v>174</v>
      </c>
      <c r="AU2180" s="17" t="s">
        <v>84</v>
      </c>
    </row>
    <row r="2181" spans="1:65" s="13" customFormat="1" ht="22.5">
      <c r="B2181" s="209"/>
      <c r="C2181" s="210"/>
      <c r="D2181" s="204" t="s">
        <v>176</v>
      </c>
      <c r="E2181" s="211" t="s">
        <v>1</v>
      </c>
      <c r="F2181" s="212" t="s">
        <v>2905</v>
      </c>
      <c r="G2181" s="210"/>
      <c r="H2181" s="213">
        <v>0.95299999999999996</v>
      </c>
      <c r="I2181" s="214"/>
      <c r="J2181" s="210"/>
      <c r="K2181" s="210"/>
      <c r="L2181" s="215"/>
      <c r="M2181" s="216"/>
      <c r="N2181" s="217"/>
      <c r="O2181" s="217"/>
      <c r="P2181" s="217"/>
      <c r="Q2181" s="217"/>
      <c r="R2181" s="217"/>
      <c r="S2181" s="217"/>
      <c r="T2181" s="218"/>
      <c r="AT2181" s="219" t="s">
        <v>176</v>
      </c>
      <c r="AU2181" s="219" t="s">
        <v>84</v>
      </c>
      <c r="AV2181" s="13" t="s">
        <v>84</v>
      </c>
      <c r="AW2181" s="13" t="s">
        <v>32</v>
      </c>
      <c r="AX2181" s="13" t="s">
        <v>76</v>
      </c>
      <c r="AY2181" s="219" t="s">
        <v>164</v>
      </c>
    </row>
    <row r="2182" spans="1:65" s="13" customFormat="1" ht="22.5">
      <c r="B2182" s="209"/>
      <c r="C2182" s="210"/>
      <c r="D2182" s="204" t="s">
        <v>176</v>
      </c>
      <c r="E2182" s="211" t="s">
        <v>1</v>
      </c>
      <c r="F2182" s="212" t="s">
        <v>2906</v>
      </c>
      <c r="G2182" s="210"/>
      <c r="H2182" s="213">
        <v>2.923</v>
      </c>
      <c r="I2182" s="214"/>
      <c r="J2182" s="210"/>
      <c r="K2182" s="210"/>
      <c r="L2182" s="215"/>
      <c r="M2182" s="216"/>
      <c r="N2182" s="217"/>
      <c r="O2182" s="217"/>
      <c r="P2182" s="217"/>
      <c r="Q2182" s="217"/>
      <c r="R2182" s="217"/>
      <c r="S2182" s="217"/>
      <c r="T2182" s="218"/>
      <c r="AT2182" s="219" t="s">
        <v>176</v>
      </c>
      <c r="AU2182" s="219" t="s">
        <v>84</v>
      </c>
      <c r="AV2182" s="13" t="s">
        <v>84</v>
      </c>
      <c r="AW2182" s="13" t="s">
        <v>32</v>
      </c>
      <c r="AX2182" s="13" t="s">
        <v>76</v>
      </c>
      <c r="AY2182" s="219" t="s">
        <v>164</v>
      </c>
    </row>
    <row r="2183" spans="1:65" s="13" customFormat="1" ht="22.5">
      <c r="B2183" s="209"/>
      <c r="C2183" s="210"/>
      <c r="D2183" s="204" t="s">
        <v>176</v>
      </c>
      <c r="E2183" s="211" t="s">
        <v>1</v>
      </c>
      <c r="F2183" s="212" t="s">
        <v>2907</v>
      </c>
      <c r="G2183" s="210"/>
      <c r="H2183" s="213">
        <v>13.936</v>
      </c>
      <c r="I2183" s="214"/>
      <c r="J2183" s="210"/>
      <c r="K2183" s="210"/>
      <c r="L2183" s="215"/>
      <c r="M2183" s="216"/>
      <c r="N2183" s="217"/>
      <c r="O2183" s="217"/>
      <c r="P2183" s="217"/>
      <c r="Q2183" s="217"/>
      <c r="R2183" s="217"/>
      <c r="S2183" s="217"/>
      <c r="T2183" s="218"/>
      <c r="AT2183" s="219" t="s">
        <v>176</v>
      </c>
      <c r="AU2183" s="219" t="s">
        <v>84</v>
      </c>
      <c r="AV2183" s="13" t="s">
        <v>84</v>
      </c>
      <c r="AW2183" s="13" t="s">
        <v>32</v>
      </c>
      <c r="AX2183" s="13" t="s">
        <v>76</v>
      </c>
      <c r="AY2183" s="219" t="s">
        <v>164</v>
      </c>
    </row>
    <row r="2184" spans="1:65" s="14" customFormat="1" ht="11.25">
      <c r="B2184" s="220"/>
      <c r="C2184" s="221"/>
      <c r="D2184" s="204" t="s">
        <v>176</v>
      </c>
      <c r="E2184" s="222" t="s">
        <v>1</v>
      </c>
      <c r="F2184" s="223" t="s">
        <v>185</v>
      </c>
      <c r="G2184" s="221"/>
      <c r="H2184" s="224">
        <v>17.812000000000001</v>
      </c>
      <c r="I2184" s="225"/>
      <c r="J2184" s="221"/>
      <c r="K2184" s="221"/>
      <c r="L2184" s="226"/>
      <c r="M2184" s="227"/>
      <c r="N2184" s="228"/>
      <c r="O2184" s="228"/>
      <c r="P2184" s="228"/>
      <c r="Q2184" s="228"/>
      <c r="R2184" s="228"/>
      <c r="S2184" s="228"/>
      <c r="T2184" s="229"/>
      <c r="AT2184" s="230" t="s">
        <v>176</v>
      </c>
      <c r="AU2184" s="230" t="s">
        <v>84</v>
      </c>
      <c r="AV2184" s="14" t="s">
        <v>172</v>
      </c>
      <c r="AW2184" s="14" t="s">
        <v>32</v>
      </c>
      <c r="AX2184" s="14" t="s">
        <v>82</v>
      </c>
      <c r="AY2184" s="230" t="s">
        <v>164</v>
      </c>
    </row>
    <row r="2185" spans="1:65" s="12" customFormat="1" ht="22.9" customHeight="1">
      <c r="B2185" s="175"/>
      <c r="C2185" s="176"/>
      <c r="D2185" s="177" t="s">
        <v>75</v>
      </c>
      <c r="E2185" s="189" t="s">
        <v>2908</v>
      </c>
      <c r="F2185" s="189" t="s">
        <v>2909</v>
      </c>
      <c r="G2185" s="176"/>
      <c r="H2185" s="176"/>
      <c r="I2185" s="179"/>
      <c r="J2185" s="190">
        <f>BK2185</f>
        <v>0</v>
      </c>
      <c r="K2185" s="176"/>
      <c r="L2185" s="181"/>
      <c r="M2185" s="182"/>
      <c r="N2185" s="183"/>
      <c r="O2185" s="183"/>
      <c r="P2185" s="184">
        <f>SUM(P2186:P2298)</f>
        <v>0</v>
      </c>
      <c r="Q2185" s="183"/>
      <c r="R2185" s="184">
        <f>SUM(R2186:R2298)</f>
        <v>0.26989279999999999</v>
      </c>
      <c r="S2185" s="183"/>
      <c r="T2185" s="185">
        <f>SUM(T2186:T2298)</f>
        <v>0</v>
      </c>
      <c r="AR2185" s="186" t="s">
        <v>84</v>
      </c>
      <c r="AT2185" s="187" t="s">
        <v>75</v>
      </c>
      <c r="AU2185" s="187" t="s">
        <v>82</v>
      </c>
      <c r="AY2185" s="186" t="s">
        <v>164</v>
      </c>
      <c r="BK2185" s="188">
        <f>SUM(BK2186:BK2298)</f>
        <v>0</v>
      </c>
    </row>
    <row r="2186" spans="1:65" s="2" customFormat="1" ht="24.2" customHeight="1">
      <c r="A2186" s="34"/>
      <c r="B2186" s="35"/>
      <c r="C2186" s="191" t="s">
        <v>2910</v>
      </c>
      <c r="D2186" s="191" t="s">
        <v>167</v>
      </c>
      <c r="E2186" s="192" t="s">
        <v>2911</v>
      </c>
      <c r="F2186" s="193" t="s">
        <v>2912</v>
      </c>
      <c r="G2186" s="194" t="s">
        <v>244</v>
      </c>
      <c r="H2186" s="195">
        <v>44</v>
      </c>
      <c r="I2186" s="196"/>
      <c r="J2186" s="197">
        <f>ROUND(I2186*H2186,2)</f>
        <v>0</v>
      </c>
      <c r="K2186" s="193" t="s">
        <v>171</v>
      </c>
      <c r="L2186" s="39"/>
      <c r="M2186" s="198" t="s">
        <v>1</v>
      </c>
      <c r="N2186" s="199" t="s">
        <v>42</v>
      </c>
      <c r="O2186" s="71"/>
      <c r="P2186" s="200">
        <f>O2186*H2186</f>
        <v>0</v>
      </c>
      <c r="Q2186" s="200">
        <v>0</v>
      </c>
      <c r="R2186" s="200">
        <f>Q2186*H2186</f>
        <v>0</v>
      </c>
      <c r="S2186" s="200">
        <v>0</v>
      </c>
      <c r="T2186" s="201">
        <f>S2186*H2186</f>
        <v>0</v>
      </c>
      <c r="U2186" s="34"/>
      <c r="V2186" s="34"/>
      <c r="W2186" s="34"/>
      <c r="X2186" s="34"/>
      <c r="Y2186" s="34"/>
      <c r="Z2186" s="34"/>
      <c r="AA2186" s="34"/>
      <c r="AB2186" s="34"/>
      <c r="AC2186" s="34"/>
      <c r="AD2186" s="34"/>
      <c r="AE2186" s="34"/>
      <c r="AR2186" s="202" t="s">
        <v>865</v>
      </c>
      <c r="AT2186" s="202" t="s">
        <v>167</v>
      </c>
      <c r="AU2186" s="202" t="s">
        <v>84</v>
      </c>
      <c r="AY2186" s="17" t="s">
        <v>164</v>
      </c>
      <c r="BE2186" s="203">
        <f>IF(N2186="základní",J2186,0)</f>
        <v>0</v>
      </c>
      <c r="BF2186" s="203">
        <f>IF(N2186="snížená",J2186,0)</f>
        <v>0</v>
      </c>
      <c r="BG2186" s="203">
        <f>IF(N2186="zákl. přenesená",J2186,0)</f>
        <v>0</v>
      </c>
      <c r="BH2186" s="203">
        <f>IF(N2186="sníž. přenesená",J2186,0)</f>
        <v>0</v>
      </c>
      <c r="BI2186" s="203">
        <f>IF(N2186="nulová",J2186,0)</f>
        <v>0</v>
      </c>
      <c r="BJ2186" s="17" t="s">
        <v>84</v>
      </c>
      <c r="BK2186" s="203">
        <f>ROUND(I2186*H2186,2)</f>
        <v>0</v>
      </c>
      <c r="BL2186" s="17" t="s">
        <v>865</v>
      </c>
      <c r="BM2186" s="202" t="s">
        <v>2913</v>
      </c>
    </row>
    <row r="2187" spans="1:65" s="2" customFormat="1" ht="29.25">
      <c r="A2187" s="34"/>
      <c r="B2187" s="35"/>
      <c r="C2187" s="36"/>
      <c r="D2187" s="204" t="s">
        <v>174</v>
      </c>
      <c r="E2187" s="36"/>
      <c r="F2187" s="205" t="s">
        <v>2914</v>
      </c>
      <c r="G2187" s="36"/>
      <c r="H2187" s="36"/>
      <c r="I2187" s="206"/>
      <c r="J2187" s="36"/>
      <c r="K2187" s="36"/>
      <c r="L2187" s="39"/>
      <c r="M2187" s="207"/>
      <c r="N2187" s="208"/>
      <c r="O2187" s="71"/>
      <c r="P2187" s="71"/>
      <c r="Q2187" s="71"/>
      <c r="R2187" s="71"/>
      <c r="S2187" s="71"/>
      <c r="T2187" s="72"/>
      <c r="U2187" s="34"/>
      <c r="V2187" s="34"/>
      <c r="W2187" s="34"/>
      <c r="X2187" s="34"/>
      <c r="Y2187" s="34"/>
      <c r="Z2187" s="34"/>
      <c r="AA2187" s="34"/>
      <c r="AB2187" s="34"/>
      <c r="AC2187" s="34"/>
      <c r="AD2187" s="34"/>
      <c r="AE2187" s="34"/>
      <c r="AT2187" s="17" t="s">
        <v>174</v>
      </c>
      <c r="AU2187" s="17" t="s">
        <v>84</v>
      </c>
    </row>
    <row r="2188" spans="1:65" s="13" customFormat="1" ht="11.25">
      <c r="B2188" s="209"/>
      <c r="C2188" s="210"/>
      <c r="D2188" s="204" t="s">
        <v>176</v>
      </c>
      <c r="E2188" s="211" t="s">
        <v>1</v>
      </c>
      <c r="F2188" s="212" t="s">
        <v>2915</v>
      </c>
      <c r="G2188" s="210"/>
      <c r="H2188" s="213">
        <v>44</v>
      </c>
      <c r="I2188" s="214"/>
      <c r="J2188" s="210"/>
      <c r="K2188" s="210"/>
      <c r="L2188" s="215"/>
      <c r="M2188" s="216"/>
      <c r="N2188" s="217"/>
      <c r="O2188" s="217"/>
      <c r="P2188" s="217"/>
      <c r="Q2188" s="217"/>
      <c r="R2188" s="217"/>
      <c r="S2188" s="217"/>
      <c r="T2188" s="218"/>
      <c r="AT2188" s="219" t="s">
        <v>176</v>
      </c>
      <c r="AU2188" s="219" t="s">
        <v>84</v>
      </c>
      <c r="AV2188" s="13" t="s">
        <v>84</v>
      </c>
      <c r="AW2188" s="13" t="s">
        <v>32</v>
      </c>
      <c r="AX2188" s="13" t="s">
        <v>82</v>
      </c>
      <c r="AY2188" s="219" t="s">
        <v>164</v>
      </c>
    </row>
    <row r="2189" spans="1:65" s="2" customFormat="1" ht="24.2" customHeight="1">
      <c r="A2189" s="34"/>
      <c r="B2189" s="35"/>
      <c r="C2189" s="231" t="s">
        <v>2916</v>
      </c>
      <c r="D2189" s="231" t="s">
        <v>218</v>
      </c>
      <c r="E2189" s="232" t="s">
        <v>2917</v>
      </c>
      <c r="F2189" s="233" t="s">
        <v>2918</v>
      </c>
      <c r="G2189" s="234" t="s">
        <v>244</v>
      </c>
      <c r="H2189" s="235">
        <v>46.2</v>
      </c>
      <c r="I2189" s="236"/>
      <c r="J2189" s="237">
        <f>ROUND(I2189*H2189,2)</f>
        <v>0</v>
      </c>
      <c r="K2189" s="233" t="s">
        <v>171</v>
      </c>
      <c r="L2189" s="238"/>
      <c r="M2189" s="239" t="s">
        <v>1</v>
      </c>
      <c r="N2189" s="240" t="s">
        <v>42</v>
      </c>
      <c r="O2189" s="71"/>
      <c r="P2189" s="200">
        <f>O2189*H2189</f>
        <v>0</v>
      </c>
      <c r="Q2189" s="200">
        <v>0</v>
      </c>
      <c r="R2189" s="200">
        <f>Q2189*H2189</f>
        <v>0</v>
      </c>
      <c r="S2189" s="200">
        <v>0</v>
      </c>
      <c r="T2189" s="201">
        <f>S2189*H2189</f>
        <v>0</v>
      </c>
      <c r="U2189" s="34"/>
      <c r="V2189" s="34"/>
      <c r="W2189" s="34"/>
      <c r="X2189" s="34"/>
      <c r="Y2189" s="34"/>
      <c r="Z2189" s="34"/>
      <c r="AA2189" s="34"/>
      <c r="AB2189" s="34"/>
      <c r="AC2189" s="34"/>
      <c r="AD2189" s="34"/>
      <c r="AE2189" s="34"/>
      <c r="AR2189" s="202" t="s">
        <v>1069</v>
      </c>
      <c r="AT2189" s="202" t="s">
        <v>218</v>
      </c>
      <c r="AU2189" s="202" t="s">
        <v>84</v>
      </c>
      <c r="AY2189" s="17" t="s">
        <v>164</v>
      </c>
      <c r="BE2189" s="203">
        <f>IF(N2189="základní",J2189,0)</f>
        <v>0</v>
      </c>
      <c r="BF2189" s="203">
        <f>IF(N2189="snížená",J2189,0)</f>
        <v>0</v>
      </c>
      <c r="BG2189" s="203">
        <f>IF(N2189="zákl. přenesená",J2189,0)</f>
        <v>0</v>
      </c>
      <c r="BH2189" s="203">
        <f>IF(N2189="sníž. přenesená",J2189,0)</f>
        <v>0</v>
      </c>
      <c r="BI2189" s="203">
        <f>IF(N2189="nulová",J2189,0)</f>
        <v>0</v>
      </c>
      <c r="BJ2189" s="17" t="s">
        <v>84</v>
      </c>
      <c r="BK2189" s="203">
        <f>ROUND(I2189*H2189,2)</f>
        <v>0</v>
      </c>
      <c r="BL2189" s="17" t="s">
        <v>865</v>
      </c>
      <c r="BM2189" s="202" t="s">
        <v>2919</v>
      </c>
    </row>
    <row r="2190" spans="1:65" s="2" customFormat="1" ht="11.25">
      <c r="A2190" s="34"/>
      <c r="B2190" s="35"/>
      <c r="C2190" s="36"/>
      <c r="D2190" s="204" t="s">
        <v>174</v>
      </c>
      <c r="E2190" s="36"/>
      <c r="F2190" s="205" t="s">
        <v>2918</v>
      </c>
      <c r="G2190" s="36"/>
      <c r="H2190" s="36"/>
      <c r="I2190" s="206"/>
      <c r="J2190" s="36"/>
      <c r="K2190" s="36"/>
      <c r="L2190" s="39"/>
      <c r="M2190" s="207"/>
      <c r="N2190" s="208"/>
      <c r="O2190" s="71"/>
      <c r="P2190" s="71"/>
      <c r="Q2190" s="71"/>
      <c r="R2190" s="71"/>
      <c r="S2190" s="71"/>
      <c r="T2190" s="72"/>
      <c r="U2190" s="34"/>
      <c r="V2190" s="34"/>
      <c r="W2190" s="34"/>
      <c r="X2190" s="34"/>
      <c r="Y2190" s="34"/>
      <c r="Z2190" s="34"/>
      <c r="AA2190" s="34"/>
      <c r="AB2190" s="34"/>
      <c r="AC2190" s="34"/>
      <c r="AD2190" s="34"/>
      <c r="AE2190" s="34"/>
      <c r="AT2190" s="17" t="s">
        <v>174</v>
      </c>
      <c r="AU2190" s="17" t="s">
        <v>84</v>
      </c>
    </row>
    <row r="2191" spans="1:65" s="13" customFormat="1" ht="11.25">
      <c r="B2191" s="209"/>
      <c r="C2191" s="210"/>
      <c r="D2191" s="204" t="s">
        <v>176</v>
      </c>
      <c r="E2191" s="210"/>
      <c r="F2191" s="212" t="s">
        <v>2920</v>
      </c>
      <c r="G2191" s="210"/>
      <c r="H2191" s="213">
        <v>46.2</v>
      </c>
      <c r="I2191" s="214"/>
      <c r="J2191" s="210"/>
      <c r="K2191" s="210"/>
      <c r="L2191" s="215"/>
      <c r="M2191" s="216"/>
      <c r="N2191" s="217"/>
      <c r="O2191" s="217"/>
      <c r="P2191" s="217"/>
      <c r="Q2191" s="217"/>
      <c r="R2191" s="217"/>
      <c r="S2191" s="217"/>
      <c r="T2191" s="218"/>
      <c r="AT2191" s="219" t="s">
        <v>176</v>
      </c>
      <c r="AU2191" s="219" t="s">
        <v>84</v>
      </c>
      <c r="AV2191" s="13" t="s">
        <v>84</v>
      </c>
      <c r="AW2191" s="13" t="s">
        <v>4</v>
      </c>
      <c r="AX2191" s="13" t="s">
        <v>82</v>
      </c>
      <c r="AY2191" s="219" t="s">
        <v>164</v>
      </c>
    </row>
    <row r="2192" spans="1:65" s="2" customFormat="1" ht="24.2" customHeight="1">
      <c r="A2192" s="34"/>
      <c r="B2192" s="35"/>
      <c r="C2192" s="191" t="s">
        <v>2921</v>
      </c>
      <c r="D2192" s="191" t="s">
        <v>167</v>
      </c>
      <c r="E2192" s="192" t="s">
        <v>2922</v>
      </c>
      <c r="F2192" s="193" t="s">
        <v>2923</v>
      </c>
      <c r="G2192" s="194" t="s">
        <v>258</v>
      </c>
      <c r="H2192" s="195">
        <v>36</v>
      </c>
      <c r="I2192" s="196"/>
      <c r="J2192" s="197">
        <f>ROUND(I2192*H2192,2)</f>
        <v>0</v>
      </c>
      <c r="K2192" s="193" t="s">
        <v>171</v>
      </c>
      <c r="L2192" s="39"/>
      <c r="M2192" s="198" t="s">
        <v>1</v>
      </c>
      <c r="N2192" s="199" t="s">
        <v>42</v>
      </c>
      <c r="O2192" s="71"/>
      <c r="P2192" s="200">
        <f>O2192*H2192</f>
        <v>0</v>
      </c>
      <c r="Q2192" s="200">
        <v>0</v>
      </c>
      <c r="R2192" s="200">
        <f>Q2192*H2192</f>
        <v>0</v>
      </c>
      <c r="S2192" s="200">
        <v>0</v>
      </c>
      <c r="T2192" s="201">
        <f>S2192*H2192</f>
        <v>0</v>
      </c>
      <c r="U2192" s="34"/>
      <c r="V2192" s="34"/>
      <c r="W2192" s="34"/>
      <c r="X2192" s="34"/>
      <c r="Y2192" s="34"/>
      <c r="Z2192" s="34"/>
      <c r="AA2192" s="34"/>
      <c r="AB2192" s="34"/>
      <c r="AC2192" s="34"/>
      <c r="AD2192" s="34"/>
      <c r="AE2192" s="34"/>
      <c r="AR2192" s="202" t="s">
        <v>865</v>
      </c>
      <c r="AT2192" s="202" t="s">
        <v>167</v>
      </c>
      <c r="AU2192" s="202" t="s">
        <v>84</v>
      </c>
      <c r="AY2192" s="17" t="s">
        <v>164</v>
      </c>
      <c r="BE2192" s="203">
        <f>IF(N2192="základní",J2192,0)</f>
        <v>0</v>
      </c>
      <c r="BF2192" s="203">
        <f>IF(N2192="snížená",J2192,0)</f>
        <v>0</v>
      </c>
      <c r="BG2192" s="203">
        <f>IF(N2192="zákl. přenesená",J2192,0)</f>
        <v>0</v>
      </c>
      <c r="BH2192" s="203">
        <f>IF(N2192="sníž. přenesená",J2192,0)</f>
        <v>0</v>
      </c>
      <c r="BI2192" s="203">
        <f>IF(N2192="nulová",J2192,0)</f>
        <v>0</v>
      </c>
      <c r="BJ2192" s="17" t="s">
        <v>84</v>
      </c>
      <c r="BK2192" s="203">
        <f>ROUND(I2192*H2192,2)</f>
        <v>0</v>
      </c>
      <c r="BL2192" s="17" t="s">
        <v>865</v>
      </c>
      <c r="BM2192" s="202" t="s">
        <v>2924</v>
      </c>
    </row>
    <row r="2193" spans="1:65" s="2" customFormat="1" ht="29.25">
      <c r="A2193" s="34"/>
      <c r="B2193" s="35"/>
      <c r="C2193" s="36"/>
      <c r="D2193" s="204" t="s">
        <v>174</v>
      </c>
      <c r="E2193" s="36"/>
      <c r="F2193" s="205" t="s">
        <v>2925</v>
      </c>
      <c r="G2193" s="36"/>
      <c r="H2193" s="36"/>
      <c r="I2193" s="206"/>
      <c r="J2193" s="36"/>
      <c r="K2193" s="36"/>
      <c r="L2193" s="39"/>
      <c r="M2193" s="207"/>
      <c r="N2193" s="208"/>
      <c r="O2193" s="71"/>
      <c r="P2193" s="71"/>
      <c r="Q2193" s="71"/>
      <c r="R2193" s="71"/>
      <c r="S2193" s="71"/>
      <c r="T2193" s="72"/>
      <c r="U2193" s="34"/>
      <c r="V2193" s="34"/>
      <c r="W2193" s="34"/>
      <c r="X2193" s="34"/>
      <c r="Y2193" s="34"/>
      <c r="Z2193" s="34"/>
      <c r="AA2193" s="34"/>
      <c r="AB2193" s="34"/>
      <c r="AC2193" s="34"/>
      <c r="AD2193" s="34"/>
      <c r="AE2193" s="34"/>
      <c r="AT2193" s="17" t="s">
        <v>174</v>
      </c>
      <c r="AU2193" s="17" t="s">
        <v>84</v>
      </c>
    </row>
    <row r="2194" spans="1:65" s="13" customFormat="1" ht="11.25">
      <c r="B2194" s="209"/>
      <c r="C2194" s="210"/>
      <c r="D2194" s="204" t="s">
        <v>176</v>
      </c>
      <c r="E2194" s="211" t="s">
        <v>1</v>
      </c>
      <c r="F2194" s="212" t="s">
        <v>2926</v>
      </c>
      <c r="G2194" s="210"/>
      <c r="H2194" s="213">
        <v>36</v>
      </c>
      <c r="I2194" s="214"/>
      <c r="J2194" s="210"/>
      <c r="K2194" s="210"/>
      <c r="L2194" s="215"/>
      <c r="M2194" s="216"/>
      <c r="N2194" s="217"/>
      <c r="O2194" s="217"/>
      <c r="P2194" s="217"/>
      <c r="Q2194" s="217"/>
      <c r="R2194" s="217"/>
      <c r="S2194" s="217"/>
      <c r="T2194" s="218"/>
      <c r="AT2194" s="219" t="s">
        <v>176</v>
      </c>
      <c r="AU2194" s="219" t="s">
        <v>84</v>
      </c>
      <c r="AV2194" s="13" t="s">
        <v>84</v>
      </c>
      <c r="AW2194" s="13" t="s">
        <v>32</v>
      </c>
      <c r="AX2194" s="13" t="s">
        <v>82</v>
      </c>
      <c r="AY2194" s="219" t="s">
        <v>164</v>
      </c>
    </row>
    <row r="2195" spans="1:65" s="2" customFormat="1" ht="14.45" customHeight="1">
      <c r="A2195" s="34"/>
      <c r="B2195" s="35"/>
      <c r="C2195" s="231" t="s">
        <v>2927</v>
      </c>
      <c r="D2195" s="231" t="s">
        <v>218</v>
      </c>
      <c r="E2195" s="232" t="s">
        <v>2928</v>
      </c>
      <c r="F2195" s="233" t="s">
        <v>2929</v>
      </c>
      <c r="G2195" s="234" t="s">
        <v>258</v>
      </c>
      <c r="H2195" s="235">
        <v>37.799999999999997</v>
      </c>
      <c r="I2195" s="236"/>
      <c r="J2195" s="237">
        <f>ROUND(I2195*H2195,2)</f>
        <v>0</v>
      </c>
      <c r="K2195" s="233" t="s">
        <v>171</v>
      </c>
      <c r="L2195" s="238"/>
      <c r="M2195" s="239" t="s">
        <v>1</v>
      </c>
      <c r="N2195" s="240" t="s">
        <v>42</v>
      </c>
      <c r="O2195" s="71"/>
      <c r="P2195" s="200">
        <f>O2195*H2195</f>
        <v>0</v>
      </c>
      <c r="Q2195" s="200">
        <v>0</v>
      </c>
      <c r="R2195" s="200">
        <f>Q2195*H2195</f>
        <v>0</v>
      </c>
      <c r="S2195" s="200">
        <v>0</v>
      </c>
      <c r="T2195" s="201">
        <f>S2195*H2195</f>
        <v>0</v>
      </c>
      <c r="U2195" s="34"/>
      <c r="V2195" s="34"/>
      <c r="W2195" s="34"/>
      <c r="X2195" s="34"/>
      <c r="Y2195" s="34"/>
      <c r="Z2195" s="34"/>
      <c r="AA2195" s="34"/>
      <c r="AB2195" s="34"/>
      <c r="AC2195" s="34"/>
      <c r="AD2195" s="34"/>
      <c r="AE2195" s="34"/>
      <c r="AR2195" s="202" t="s">
        <v>1069</v>
      </c>
      <c r="AT2195" s="202" t="s">
        <v>218</v>
      </c>
      <c r="AU2195" s="202" t="s">
        <v>84</v>
      </c>
      <c r="AY2195" s="17" t="s">
        <v>164</v>
      </c>
      <c r="BE2195" s="203">
        <f>IF(N2195="základní",J2195,0)</f>
        <v>0</v>
      </c>
      <c r="BF2195" s="203">
        <f>IF(N2195="snížená",J2195,0)</f>
        <v>0</v>
      </c>
      <c r="BG2195" s="203">
        <f>IF(N2195="zákl. přenesená",J2195,0)</f>
        <v>0</v>
      </c>
      <c r="BH2195" s="203">
        <f>IF(N2195="sníž. přenesená",J2195,0)</f>
        <v>0</v>
      </c>
      <c r="BI2195" s="203">
        <f>IF(N2195="nulová",J2195,0)</f>
        <v>0</v>
      </c>
      <c r="BJ2195" s="17" t="s">
        <v>84</v>
      </c>
      <c r="BK2195" s="203">
        <f>ROUND(I2195*H2195,2)</f>
        <v>0</v>
      </c>
      <c r="BL2195" s="17" t="s">
        <v>865</v>
      </c>
      <c r="BM2195" s="202" t="s">
        <v>2930</v>
      </c>
    </row>
    <row r="2196" spans="1:65" s="2" customFormat="1" ht="11.25">
      <c r="A2196" s="34"/>
      <c r="B2196" s="35"/>
      <c r="C2196" s="36"/>
      <c r="D2196" s="204" t="s">
        <v>174</v>
      </c>
      <c r="E2196" s="36"/>
      <c r="F2196" s="205" t="s">
        <v>2929</v>
      </c>
      <c r="G2196" s="36"/>
      <c r="H2196" s="36"/>
      <c r="I2196" s="206"/>
      <c r="J2196" s="36"/>
      <c r="K2196" s="36"/>
      <c r="L2196" s="39"/>
      <c r="M2196" s="207"/>
      <c r="N2196" s="208"/>
      <c r="O2196" s="71"/>
      <c r="P2196" s="71"/>
      <c r="Q2196" s="71"/>
      <c r="R2196" s="71"/>
      <c r="S2196" s="71"/>
      <c r="T2196" s="72"/>
      <c r="U2196" s="34"/>
      <c r="V2196" s="34"/>
      <c r="W2196" s="34"/>
      <c r="X2196" s="34"/>
      <c r="Y2196" s="34"/>
      <c r="Z2196" s="34"/>
      <c r="AA2196" s="34"/>
      <c r="AB2196" s="34"/>
      <c r="AC2196" s="34"/>
      <c r="AD2196" s="34"/>
      <c r="AE2196" s="34"/>
      <c r="AT2196" s="17" t="s">
        <v>174</v>
      </c>
      <c r="AU2196" s="17" t="s">
        <v>84</v>
      </c>
    </row>
    <row r="2197" spans="1:65" s="13" customFormat="1" ht="11.25">
      <c r="B2197" s="209"/>
      <c r="C2197" s="210"/>
      <c r="D2197" s="204" t="s">
        <v>176</v>
      </c>
      <c r="E2197" s="210"/>
      <c r="F2197" s="212" t="s">
        <v>2931</v>
      </c>
      <c r="G2197" s="210"/>
      <c r="H2197" s="213">
        <v>37.799999999999997</v>
      </c>
      <c r="I2197" s="214"/>
      <c r="J2197" s="210"/>
      <c r="K2197" s="210"/>
      <c r="L2197" s="215"/>
      <c r="M2197" s="216"/>
      <c r="N2197" s="217"/>
      <c r="O2197" s="217"/>
      <c r="P2197" s="217"/>
      <c r="Q2197" s="217"/>
      <c r="R2197" s="217"/>
      <c r="S2197" s="217"/>
      <c r="T2197" s="218"/>
      <c r="AT2197" s="219" t="s">
        <v>176</v>
      </c>
      <c r="AU2197" s="219" t="s">
        <v>84</v>
      </c>
      <c r="AV2197" s="13" t="s">
        <v>84</v>
      </c>
      <c r="AW2197" s="13" t="s">
        <v>4</v>
      </c>
      <c r="AX2197" s="13" t="s">
        <v>82</v>
      </c>
      <c r="AY2197" s="219" t="s">
        <v>164</v>
      </c>
    </row>
    <row r="2198" spans="1:65" s="2" customFormat="1" ht="24.2" customHeight="1">
      <c r="A2198" s="34"/>
      <c r="B2198" s="35"/>
      <c r="C2198" s="191" t="s">
        <v>2932</v>
      </c>
      <c r="D2198" s="191" t="s">
        <v>167</v>
      </c>
      <c r="E2198" s="192" t="s">
        <v>2933</v>
      </c>
      <c r="F2198" s="193" t="s">
        <v>2934</v>
      </c>
      <c r="G2198" s="194" t="s">
        <v>258</v>
      </c>
      <c r="H2198" s="195">
        <v>594.03399999999999</v>
      </c>
      <c r="I2198" s="196"/>
      <c r="J2198" s="197">
        <f>ROUND(I2198*H2198,2)</f>
        <v>0</v>
      </c>
      <c r="K2198" s="193" t="s">
        <v>171</v>
      </c>
      <c r="L2198" s="39"/>
      <c r="M2198" s="198" t="s">
        <v>1</v>
      </c>
      <c r="N2198" s="199" t="s">
        <v>42</v>
      </c>
      <c r="O2198" s="71"/>
      <c r="P2198" s="200">
        <f>O2198*H2198</f>
        <v>0</v>
      </c>
      <c r="Q2198" s="200">
        <v>2.0000000000000001E-4</v>
      </c>
      <c r="R2198" s="200">
        <f>Q2198*H2198</f>
        <v>0.1188068</v>
      </c>
      <c r="S2198" s="200">
        <v>0</v>
      </c>
      <c r="T2198" s="201">
        <f>S2198*H2198</f>
        <v>0</v>
      </c>
      <c r="U2198" s="34"/>
      <c r="V2198" s="34"/>
      <c r="W2198" s="34"/>
      <c r="X2198" s="34"/>
      <c r="Y2198" s="34"/>
      <c r="Z2198" s="34"/>
      <c r="AA2198" s="34"/>
      <c r="AB2198" s="34"/>
      <c r="AC2198" s="34"/>
      <c r="AD2198" s="34"/>
      <c r="AE2198" s="34"/>
      <c r="AR2198" s="202" t="s">
        <v>865</v>
      </c>
      <c r="AT2198" s="202" t="s">
        <v>167</v>
      </c>
      <c r="AU2198" s="202" t="s">
        <v>84</v>
      </c>
      <c r="AY2198" s="17" t="s">
        <v>164</v>
      </c>
      <c r="BE2198" s="203">
        <f>IF(N2198="základní",J2198,0)</f>
        <v>0</v>
      </c>
      <c r="BF2198" s="203">
        <f>IF(N2198="snížená",J2198,0)</f>
        <v>0</v>
      </c>
      <c r="BG2198" s="203">
        <f>IF(N2198="zákl. přenesená",J2198,0)</f>
        <v>0</v>
      </c>
      <c r="BH2198" s="203">
        <f>IF(N2198="sníž. přenesená",J2198,0)</f>
        <v>0</v>
      </c>
      <c r="BI2198" s="203">
        <f>IF(N2198="nulová",J2198,0)</f>
        <v>0</v>
      </c>
      <c r="BJ2198" s="17" t="s">
        <v>84</v>
      </c>
      <c r="BK2198" s="203">
        <f>ROUND(I2198*H2198,2)</f>
        <v>0</v>
      </c>
      <c r="BL2198" s="17" t="s">
        <v>865</v>
      </c>
      <c r="BM2198" s="202" t="s">
        <v>2935</v>
      </c>
    </row>
    <row r="2199" spans="1:65" s="2" customFormat="1" ht="19.5">
      <c r="A2199" s="34"/>
      <c r="B2199" s="35"/>
      <c r="C2199" s="36"/>
      <c r="D2199" s="204" t="s">
        <v>174</v>
      </c>
      <c r="E2199" s="36"/>
      <c r="F2199" s="205" t="s">
        <v>2936</v>
      </c>
      <c r="G2199" s="36"/>
      <c r="H2199" s="36"/>
      <c r="I2199" s="206"/>
      <c r="J2199" s="36"/>
      <c r="K2199" s="36"/>
      <c r="L2199" s="39"/>
      <c r="M2199" s="207"/>
      <c r="N2199" s="208"/>
      <c r="O2199" s="71"/>
      <c r="P2199" s="71"/>
      <c r="Q2199" s="71"/>
      <c r="R2199" s="71"/>
      <c r="S2199" s="71"/>
      <c r="T2199" s="72"/>
      <c r="U2199" s="34"/>
      <c r="V2199" s="34"/>
      <c r="W2199" s="34"/>
      <c r="X2199" s="34"/>
      <c r="Y2199" s="34"/>
      <c r="Z2199" s="34"/>
      <c r="AA2199" s="34"/>
      <c r="AB2199" s="34"/>
      <c r="AC2199" s="34"/>
      <c r="AD2199" s="34"/>
      <c r="AE2199" s="34"/>
      <c r="AT2199" s="17" t="s">
        <v>174</v>
      </c>
      <c r="AU2199" s="17" t="s">
        <v>84</v>
      </c>
    </row>
    <row r="2200" spans="1:65" s="13" customFormat="1" ht="22.5">
      <c r="B2200" s="209"/>
      <c r="C2200" s="210"/>
      <c r="D2200" s="204" t="s">
        <v>176</v>
      </c>
      <c r="E2200" s="211" t="s">
        <v>1</v>
      </c>
      <c r="F2200" s="212" t="s">
        <v>582</v>
      </c>
      <c r="G2200" s="210"/>
      <c r="H2200" s="213">
        <v>57.581000000000003</v>
      </c>
      <c r="I2200" s="214"/>
      <c r="J2200" s="210"/>
      <c r="K2200" s="210"/>
      <c r="L2200" s="215"/>
      <c r="M2200" s="216"/>
      <c r="N2200" s="217"/>
      <c r="O2200" s="217"/>
      <c r="P2200" s="217"/>
      <c r="Q2200" s="217"/>
      <c r="R2200" s="217"/>
      <c r="S2200" s="217"/>
      <c r="T2200" s="218"/>
      <c r="AT2200" s="219" t="s">
        <v>176</v>
      </c>
      <c r="AU2200" s="219" t="s">
        <v>84</v>
      </c>
      <c r="AV2200" s="13" t="s">
        <v>84</v>
      </c>
      <c r="AW2200" s="13" t="s">
        <v>32</v>
      </c>
      <c r="AX2200" s="13" t="s">
        <v>76</v>
      </c>
      <c r="AY2200" s="219" t="s">
        <v>164</v>
      </c>
    </row>
    <row r="2201" spans="1:65" s="13" customFormat="1" ht="22.5">
      <c r="B2201" s="209"/>
      <c r="C2201" s="210"/>
      <c r="D2201" s="204" t="s">
        <v>176</v>
      </c>
      <c r="E2201" s="211" t="s">
        <v>1</v>
      </c>
      <c r="F2201" s="212" t="s">
        <v>583</v>
      </c>
      <c r="G2201" s="210"/>
      <c r="H2201" s="213">
        <v>21.134</v>
      </c>
      <c r="I2201" s="214"/>
      <c r="J2201" s="210"/>
      <c r="K2201" s="210"/>
      <c r="L2201" s="215"/>
      <c r="M2201" s="216"/>
      <c r="N2201" s="217"/>
      <c r="O2201" s="217"/>
      <c r="P2201" s="217"/>
      <c r="Q2201" s="217"/>
      <c r="R2201" s="217"/>
      <c r="S2201" s="217"/>
      <c r="T2201" s="218"/>
      <c r="AT2201" s="219" t="s">
        <v>176</v>
      </c>
      <c r="AU2201" s="219" t="s">
        <v>84</v>
      </c>
      <c r="AV2201" s="13" t="s">
        <v>84</v>
      </c>
      <c r="AW2201" s="13" t="s">
        <v>32</v>
      </c>
      <c r="AX2201" s="13" t="s">
        <v>76</v>
      </c>
      <c r="AY2201" s="219" t="s">
        <v>164</v>
      </c>
    </row>
    <row r="2202" spans="1:65" s="15" customFormat="1" ht="11.25">
      <c r="B2202" s="241"/>
      <c r="C2202" s="242"/>
      <c r="D2202" s="204" t="s">
        <v>176</v>
      </c>
      <c r="E2202" s="243" t="s">
        <v>1</v>
      </c>
      <c r="F2202" s="244" t="s">
        <v>2937</v>
      </c>
      <c r="G2202" s="242"/>
      <c r="H2202" s="245">
        <v>78.715000000000003</v>
      </c>
      <c r="I2202" s="246"/>
      <c r="J2202" s="242"/>
      <c r="K2202" s="242"/>
      <c r="L2202" s="247"/>
      <c r="M2202" s="248"/>
      <c r="N2202" s="249"/>
      <c r="O2202" s="249"/>
      <c r="P2202" s="249"/>
      <c r="Q2202" s="249"/>
      <c r="R2202" s="249"/>
      <c r="S2202" s="249"/>
      <c r="T2202" s="250"/>
      <c r="AT2202" s="251" t="s">
        <v>176</v>
      </c>
      <c r="AU2202" s="251" t="s">
        <v>84</v>
      </c>
      <c r="AV2202" s="15" t="s">
        <v>303</v>
      </c>
      <c r="AW2202" s="15" t="s">
        <v>32</v>
      </c>
      <c r="AX2202" s="15" t="s">
        <v>76</v>
      </c>
      <c r="AY2202" s="251" t="s">
        <v>164</v>
      </c>
    </row>
    <row r="2203" spans="1:65" s="13" customFormat="1" ht="11.25">
      <c r="B2203" s="209"/>
      <c r="C2203" s="210"/>
      <c r="D2203" s="204" t="s">
        <v>176</v>
      </c>
      <c r="E2203" s="211" t="s">
        <v>1</v>
      </c>
      <c r="F2203" s="212" t="s">
        <v>589</v>
      </c>
      <c r="G2203" s="210"/>
      <c r="H2203" s="213">
        <v>8.1999999999999993</v>
      </c>
      <c r="I2203" s="214"/>
      <c r="J2203" s="210"/>
      <c r="K2203" s="210"/>
      <c r="L2203" s="215"/>
      <c r="M2203" s="216"/>
      <c r="N2203" s="217"/>
      <c r="O2203" s="217"/>
      <c r="P2203" s="217"/>
      <c r="Q2203" s="217"/>
      <c r="R2203" s="217"/>
      <c r="S2203" s="217"/>
      <c r="T2203" s="218"/>
      <c r="AT2203" s="219" t="s">
        <v>176</v>
      </c>
      <c r="AU2203" s="219" t="s">
        <v>84</v>
      </c>
      <c r="AV2203" s="13" t="s">
        <v>84</v>
      </c>
      <c r="AW2203" s="13" t="s">
        <v>32</v>
      </c>
      <c r="AX2203" s="13" t="s">
        <v>76</v>
      </c>
      <c r="AY2203" s="219" t="s">
        <v>164</v>
      </c>
    </row>
    <row r="2204" spans="1:65" s="13" customFormat="1" ht="11.25">
      <c r="B2204" s="209"/>
      <c r="C2204" s="210"/>
      <c r="D2204" s="204" t="s">
        <v>176</v>
      </c>
      <c r="E2204" s="211" t="s">
        <v>1</v>
      </c>
      <c r="F2204" s="212" t="s">
        <v>590</v>
      </c>
      <c r="G2204" s="210"/>
      <c r="H2204" s="213">
        <v>5.7</v>
      </c>
      <c r="I2204" s="214"/>
      <c r="J2204" s="210"/>
      <c r="K2204" s="210"/>
      <c r="L2204" s="215"/>
      <c r="M2204" s="216"/>
      <c r="N2204" s="217"/>
      <c r="O2204" s="217"/>
      <c r="P2204" s="217"/>
      <c r="Q2204" s="217"/>
      <c r="R2204" s="217"/>
      <c r="S2204" s="217"/>
      <c r="T2204" s="218"/>
      <c r="AT2204" s="219" t="s">
        <v>176</v>
      </c>
      <c r="AU2204" s="219" t="s">
        <v>84</v>
      </c>
      <c r="AV2204" s="13" t="s">
        <v>84</v>
      </c>
      <c r="AW2204" s="13" t="s">
        <v>32</v>
      </c>
      <c r="AX2204" s="13" t="s">
        <v>76</v>
      </c>
      <c r="AY2204" s="219" t="s">
        <v>164</v>
      </c>
    </row>
    <row r="2205" spans="1:65" s="13" customFormat="1" ht="11.25">
      <c r="B2205" s="209"/>
      <c r="C2205" s="210"/>
      <c r="D2205" s="204" t="s">
        <v>176</v>
      </c>
      <c r="E2205" s="211" t="s">
        <v>1</v>
      </c>
      <c r="F2205" s="212" t="s">
        <v>591</v>
      </c>
      <c r="G2205" s="210"/>
      <c r="H2205" s="213">
        <v>16.100000000000001</v>
      </c>
      <c r="I2205" s="214"/>
      <c r="J2205" s="210"/>
      <c r="K2205" s="210"/>
      <c r="L2205" s="215"/>
      <c r="M2205" s="216"/>
      <c r="N2205" s="217"/>
      <c r="O2205" s="217"/>
      <c r="P2205" s="217"/>
      <c r="Q2205" s="217"/>
      <c r="R2205" s="217"/>
      <c r="S2205" s="217"/>
      <c r="T2205" s="218"/>
      <c r="AT2205" s="219" t="s">
        <v>176</v>
      </c>
      <c r="AU2205" s="219" t="s">
        <v>84</v>
      </c>
      <c r="AV2205" s="13" t="s">
        <v>84</v>
      </c>
      <c r="AW2205" s="13" t="s">
        <v>32</v>
      </c>
      <c r="AX2205" s="13" t="s">
        <v>76</v>
      </c>
      <c r="AY2205" s="219" t="s">
        <v>164</v>
      </c>
    </row>
    <row r="2206" spans="1:65" s="13" customFormat="1" ht="11.25">
      <c r="B2206" s="209"/>
      <c r="C2206" s="210"/>
      <c r="D2206" s="204" t="s">
        <v>176</v>
      </c>
      <c r="E2206" s="211" t="s">
        <v>1</v>
      </c>
      <c r="F2206" s="212" t="s">
        <v>592</v>
      </c>
      <c r="G2206" s="210"/>
      <c r="H2206" s="213">
        <v>21.5</v>
      </c>
      <c r="I2206" s="214"/>
      <c r="J2206" s="210"/>
      <c r="K2206" s="210"/>
      <c r="L2206" s="215"/>
      <c r="M2206" s="216"/>
      <c r="N2206" s="217"/>
      <c r="O2206" s="217"/>
      <c r="P2206" s="217"/>
      <c r="Q2206" s="217"/>
      <c r="R2206" s="217"/>
      <c r="S2206" s="217"/>
      <c r="T2206" s="218"/>
      <c r="AT2206" s="219" t="s">
        <v>176</v>
      </c>
      <c r="AU2206" s="219" t="s">
        <v>84</v>
      </c>
      <c r="AV2206" s="13" t="s">
        <v>84</v>
      </c>
      <c r="AW2206" s="13" t="s">
        <v>32</v>
      </c>
      <c r="AX2206" s="13" t="s">
        <v>76</v>
      </c>
      <c r="AY2206" s="219" t="s">
        <v>164</v>
      </c>
    </row>
    <row r="2207" spans="1:65" s="13" customFormat="1" ht="11.25">
      <c r="B2207" s="209"/>
      <c r="C2207" s="210"/>
      <c r="D2207" s="204" t="s">
        <v>176</v>
      </c>
      <c r="E2207" s="211" t="s">
        <v>1</v>
      </c>
      <c r="F2207" s="212" t="s">
        <v>593</v>
      </c>
      <c r="G2207" s="210"/>
      <c r="H2207" s="213">
        <v>13.9</v>
      </c>
      <c r="I2207" s="214"/>
      <c r="J2207" s="210"/>
      <c r="K2207" s="210"/>
      <c r="L2207" s="215"/>
      <c r="M2207" s="216"/>
      <c r="N2207" s="217"/>
      <c r="O2207" s="217"/>
      <c r="P2207" s="217"/>
      <c r="Q2207" s="217"/>
      <c r="R2207" s="217"/>
      <c r="S2207" s="217"/>
      <c r="T2207" s="218"/>
      <c r="AT2207" s="219" t="s">
        <v>176</v>
      </c>
      <c r="AU2207" s="219" t="s">
        <v>84</v>
      </c>
      <c r="AV2207" s="13" t="s">
        <v>84</v>
      </c>
      <c r="AW2207" s="13" t="s">
        <v>32</v>
      </c>
      <c r="AX2207" s="13" t="s">
        <v>76</v>
      </c>
      <c r="AY2207" s="219" t="s">
        <v>164</v>
      </c>
    </row>
    <row r="2208" spans="1:65" s="13" customFormat="1" ht="11.25">
      <c r="B2208" s="209"/>
      <c r="C2208" s="210"/>
      <c r="D2208" s="204" t="s">
        <v>176</v>
      </c>
      <c r="E2208" s="211" t="s">
        <v>1</v>
      </c>
      <c r="F2208" s="212" t="s">
        <v>594</v>
      </c>
      <c r="G2208" s="210"/>
      <c r="H2208" s="213">
        <v>6.5</v>
      </c>
      <c r="I2208" s="214"/>
      <c r="J2208" s="210"/>
      <c r="K2208" s="210"/>
      <c r="L2208" s="215"/>
      <c r="M2208" s="216"/>
      <c r="N2208" s="217"/>
      <c r="O2208" s="217"/>
      <c r="P2208" s="217"/>
      <c r="Q2208" s="217"/>
      <c r="R2208" s="217"/>
      <c r="S2208" s="217"/>
      <c r="T2208" s="218"/>
      <c r="AT2208" s="219" t="s">
        <v>176</v>
      </c>
      <c r="AU2208" s="219" t="s">
        <v>84</v>
      </c>
      <c r="AV2208" s="13" t="s">
        <v>84</v>
      </c>
      <c r="AW2208" s="13" t="s">
        <v>32</v>
      </c>
      <c r="AX2208" s="13" t="s">
        <v>76</v>
      </c>
      <c r="AY2208" s="219" t="s">
        <v>164</v>
      </c>
    </row>
    <row r="2209" spans="2:51" s="13" customFormat="1" ht="11.25">
      <c r="B2209" s="209"/>
      <c r="C2209" s="210"/>
      <c r="D2209" s="204" t="s">
        <v>176</v>
      </c>
      <c r="E2209" s="211" t="s">
        <v>1</v>
      </c>
      <c r="F2209" s="212" t="s">
        <v>595</v>
      </c>
      <c r="G2209" s="210"/>
      <c r="H2209" s="213">
        <v>6.4</v>
      </c>
      <c r="I2209" s="214"/>
      <c r="J2209" s="210"/>
      <c r="K2209" s="210"/>
      <c r="L2209" s="215"/>
      <c r="M2209" s="216"/>
      <c r="N2209" s="217"/>
      <c r="O2209" s="217"/>
      <c r="P2209" s="217"/>
      <c r="Q2209" s="217"/>
      <c r="R2209" s="217"/>
      <c r="S2209" s="217"/>
      <c r="T2209" s="218"/>
      <c r="AT2209" s="219" t="s">
        <v>176</v>
      </c>
      <c r="AU2209" s="219" t="s">
        <v>84</v>
      </c>
      <c r="AV2209" s="13" t="s">
        <v>84</v>
      </c>
      <c r="AW2209" s="13" t="s">
        <v>32</v>
      </c>
      <c r="AX2209" s="13" t="s">
        <v>76</v>
      </c>
      <c r="AY2209" s="219" t="s">
        <v>164</v>
      </c>
    </row>
    <row r="2210" spans="2:51" s="13" customFormat="1" ht="11.25">
      <c r="B2210" s="209"/>
      <c r="C2210" s="210"/>
      <c r="D2210" s="204" t="s">
        <v>176</v>
      </c>
      <c r="E2210" s="211" t="s">
        <v>1</v>
      </c>
      <c r="F2210" s="212" t="s">
        <v>596</v>
      </c>
      <c r="G2210" s="210"/>
      <c r="H2210" s="213">
        <v>5.6</v>
      </c>
      <c r="I2210" s="214"/>
      <c r="J2210" s="210"/>
      <c r="K2210" s="210"/>
      <c r="L2210" s="215"/>
      <c r="M2210" s="216"/>
      <c r="N2210" s="217"/>
      <c r="O2210" s="217"/>
      <c r="P2210" s="217"/>
      <c r="Q2210" s="217"/>
      <c r="R2210" s="217"/>
      <c r="S2210" s="217"/>
      <c r="T2210" s="218"/>
      <c r="AT2210" s="219" t="s">
        <v>176</v>
      </c>
      <c r="AU2210" s="219" t="s">
        <v>84</v>
      </c>
      <c r="AV2210" s="13" t="s">
        <v>84</v>
      </c>
      <c r="AW2210" s="13" t="s">
        <v>32</v>
      </c>
      <c r="AX2210" s="13" t="s">
        <v>76</v>
      </c>
      <c r="AY2210" s="219" t="s">
        <v>164</v>
      </c>
    </row>
    <row r="2211" spans="2:51" s="13" customFormat="1" ht="11.25">
      <c r="B2211" s="209"/>
      <c r="C2211" s="210"/>
      <c r="D2211" s="204" t="s">
        <v>176</v>
      </c>
      <c r="E2211" s="211" t="s">
        <v>1</v>
      </c>
      <c r="F2211" s="212" t="s">
        <v>597</v>
      </c>
      <c r="G2211" s="210"/>
      <c r="H2211" s="213">
        <v>3.9</v>
      </c>
      <c r="I2211" s="214"/>
      <c r="J2211" s="210"/>
      <c r="K2211" s="210"/>
      <c r="L2211" s="215"/>
      <c r="M2211" s="216"/>
      <c r="N2211" s="217"/>
      <c r="O2211" s="217"/>
      <c r="P2211" s="217"/>
      <c r="Q2211" s="217"/>
      <c r="R2211" s="217"/>
      <c r="S2211" s="217"/>
      <c r="T2211" s="218"/>
      <c r="AT2211" s="219" t="s">
        <v>176</v>
      </c>
      <c r="AU2211" s="219" t="s">
        <v>84</v>
      </c>
      <c r="AV2211" s="13" t="s">
        <v>84</v>
      </c>
      <c r="AW2211" s="13" t="s">
        <v>32</v>
      </c>
      <c r="AX2211" s="13" t="s">
        <v>76</v>
      </c>
      <c r="AY2211" s="219" t="s">
        <v>164</v>
      </c>
    </row>
    <row r="2212" spans="2:51" s="15" customFormat="1" ht="11.25">
      <c r="B2212" s="241"/>
      <c r="C2212" s="242"/>
      <c r="D2212" s="204" t="s">
        <v>176</v>
      </c>
      <c r="E2212" s="243" t="s">
        <v>1</v>
      </c>
      <c r="F2212" s="244" t="s">
        <v>2938</v>
      </c>
      <c r="G2212" s="242"/>
      <c r="H2212" s="245">
        <v>87.8</v>
      </c>
      <c r="I2212" s="246"/>
      <c r="J2212" s="242"/>
      <c r="K2212" s="242"/>
      <c r="L2212" s="247"/>
      <c r="M2212" s="248"/>
      <c r="N2212" s="249"/>
      <c r="O2212" s="249"/>
      <c r="P2212" s="249"/>
      <c r="Q2212" s="249"/>
      <c r="R2212" s="249"/>
      <c r="S2212" s="249"/>
      <c r="T2212" s="250"/>
      <c r="AT2212" s="251" t="s">
        <v>176</v>
      </c>
      <c r="AU2212" s="251" t="s">
        <v>84</v>
      </c>
      <c r="AV2212" s="15" t="s">
        <v>303</v>
      </c>
      <c r="AW2212" s="15" t="s">
        <v>32</v>
      </c>
      <c r="AX2212" s="15" t="s">
        <v>76</v>
      </c>
      <c r="AY2212" s="251" t="s">
        <v>164</v>
      </c>
    </row>
    <row r="2213" spans="2:51" s="13" customFormat="1" ht="11.25">
      <c r="B2213" s="209"/>
      <c r="C2213" s="210"/>
      <c r="D2213" s="204" t="s">
        <v>176</v>
      </c>
      <c r="E2213" s="211" t="s">
        <v>1</v>
      </c>
      <c r="F2213" s="212" t="s">
        <v>626</v>
      </c>
      <c r="G2213" s="210"/>
      <c r="H2213" s="213">
        <v>47.88</v>
      </c>
      <c r="I2213" s="214"/>
      <c r="J2213" s="210"/>
      <c r="K2213" s="210"/>
      <c r="L2213" s="215"/>
      <c r="M2213" s="216"/>
      <c r="N2213" s="217"/>
      <c r="O2213" s="217"/>
      <c r="P2213" s="217"/>
      <c r="Q2213" s="217"/>
      <c r="R2213" s="217"/>
      <c r="S2213" s="217"/>
      <c r="T2213" s="218"/>
      <c r="AT2213" s="219" t="s">
        <v>176</v>
      </c>
      <c r="AU2213" s="219" t="s">
        <v>84</v>
      </c>
      <c r="AV2213" s="13" t="s">
        <v>84</v>
      </c>
      <c r="AW2213" s="13" t="s">
        <v>32</v>
      </c>
      <c r="AX2213" s="13" t="s">
        <v>76</v>
      </c>
      <c r="AY2213" s="219" t="s">
        <v>164</v>
      </c>
    </row>
    <row r="2214" spans="2:51" s="13" customFormat="1" ht="22.5">
      <c r="B2214" s="209"/>
      <c r="C2214" s="210"/>
      <c r="D2214" s="204" t="s">
        <v>176</v>
      </c>
      <c r="E2214" s="211" t="s">
        <v>1</v>
      </c>
      <c r="F2214" s="212" t="s">
        <v>627</v>
      </c>
      <c r="G2214" s="210"/>
      <c r="H2214" s="213">
        <v>-4.9130000000000003</v>
      </c>
      <c r="I2214" s="214"/>
      <c r="J2214" s="210"/>
      <c r="K2214" s="210"/>
      <c r="L2214" s="215"/>
      <c r="M2214" s="216"/>
      <c r="N2214" s="217"/>
      <c r="O2214" s="217"/>
      <c r="P2214" s="217"/>
      <c r="Q2214" s="217"/>
      <c r="R2214" s="217"/>
      <c r="S2214" s="217"/>
      <c r="T2214" s="218"/>
      <c r="AT2214" s="219" t="s">
        <v>176</v>
      </c>
      <c r="AU2214" s="219" t="s">
        <v>84</v>
      </c>
      <c r="AV2214" s="13" t="s">
        <v>84</v>
      </c>
      <c r="AW2214" s="13" t="s">
        <v>32</v>
      </c>
      <c r="AX2214" s="13" t="s">
        <v>76</v>
      </c>
      <c r="AY2214" s="219" t="s">
        <v>164</v>
      </c>
    </row>
    <row r="2215" spans="2:51" s="13" customFormat="1" ht="11.25">
      <c r="B2215" s="209"/>
      <c r="C2215" s="210"/>
      <c r="D2215" s="204" t="s">
        <v>176</v>
      </c>
      <c r="E2215" s="211" t="s">
        <v>1</v>
      </c>
      <c r="F2215" s="212" t="s">
        <v>628</v>
      </c>
      <c r="G2215" s="210"/>
      <c r="H2215" s="213">
        <v>28.952000000000002</v>
      </c>
      <c r="I2215" s="214"/>
      <c r="J2215" s="210"/>
      <c r="K2215" s="210"/>
      <c r="L2215" s="215"/>
      <c r="M2215" s="216"/>
      <c r="N2215" s="217"/>
      <c r="O2215" s="217"/>
      <c r="P2215" s="217"/>
      <c r="Q2215" s="217"/>
      <c r="R2215" s="217"/>
      <c r="S2215" s="217"/>
      <c r="T2215" s="218"/>
      <c r="AT2215" s="219" t="s">
        <v>176</v>
      </c>
      <c r="AU2215" s="219" t="s">
        <v>84</v>
      </c>
      <c r="AV2215" s="13" t="s">
        <v>84</v>
      </c>
      <c r="AW2215" s="13" t="s">
        <v>32</v>
      </c>
      <c r="AX2215" s="13" t="s">
        <v>76</v>
      </c>
      <c r="AY2215" s="219" t="s">
        <v>164</v>
      </c>
    </row>
    <row r="2216" spans="2:51" s="13" customFormat="1" ht="22.5">
      <c r="B2216" s="209"/>
      <c r="C2216" s="210"/>
      <c r="D2216" s="204" t="s">
        <v>176</v>
      </c>
      <c r="E2216" s="211" t="s">
        <v>1</v>
      </c>
      <c r="F2216" s="212" t="s">
        <v>629</v>
      </c>
      <c r="G2216" s="210"/>
      <c r="H2216" s="213">
        <v>-5.2039999999999997</v>
      </c>
      <c r="I2216" s="214"/>
      <c r="J2216" s="210"/>
      <c r="K2216" s="210"/>
      <c r="L2216" s="215"/>
      <c r="M2216" s="216"/>
      <c r="N2216" s="217"/>
      <c r="O2216" s="217"/>
      <c r="P2216" s="217"/>
      <c r="Q2216" s="217"/>
      <c r="R2216" s="217"/>
      <c r="S2216" s="217"/>
      <c r="T2216" s="218"/>
      <c r="AT2216" s="219" t="s">
        <v>176</v>
      </c>
      <c r="AU2216" s="219" t="s">
        <v>84</v>
      </c>
      <c r="AV2216" s="13" t="s">
        <v>84</v>
      </c>
      <c r="AW2216" s="13" t="s">
        <v>32</v>
      </c>
      <c r="AX2216" s="13" t="s">
        <v>76</v>
      </c>
      <c r="AY2216" s="219" t="s">
        <v>164</v>
      </c>
    </row>
    <row r="2217" spans="2:51" s="13" customFormat="1" ht="22.5">
      <c r="B2217" s="209"/>
      <c r="C2217" s="210"/>
      <c r="D2217" s="204" t="s">
        <v>176</v>
      </c>
      <c r="E2217" s="211" t="s">
        <v>1</v>
      </c>
      <c r="F2217" s="212" t="s">
        <v>630</v>
      </c>
      <c r="G2217" s="210"/>
      <c r="H2217" s="213">
        <v>51.209000000000003</v>
      </c>
      <c r="I2217" s="214"/>
      <c r="J2217" s="210"/>
      <c r="K2217" s="210"/>
      <c r="L2217" s="215"/>
      <c r="M2217" s="216"/>
      <c r="N2217" s="217"/>
      <c r="O2217" s="217"/>
      <c r="P2217" s="217"/>
      <c r="Q2217" s="217"/>
      <c r="R2217" s="217"/>
      <c r="S2217" s="217"/>
      <c r="T2217" s="218"/>
      <c r="AT2217" s="219" t="s">
        <v>176</v>
      </c>
      <c r="AU2217" s="219" t="s">
        <v>84</v>
      </c>
      <c r="AV2217" s="13" t="s">
        <v>84</v>
      </c>
      <c r="AW2217" s="13" t="s">
        <v>32</v>
      </c>
      <c r="AX2217" s="13" t="s">
        <v>76</v>
      </c>
      <c r="AY2217" s="219" t="s">
        <v>164</v>
      </c>
    </row>
    <row r="2218" spans="2:51" s="13" customFormat="1" ht="22.5">
      <c r="B2218" s="209"/>
      <c r="C2218" s="210"/>
      <c r="D2218" s="204" t="s">
        <v>176</v>
      </c>
      <c r="E2218" s="211" t="s">
        <v>1</v>
      </c>
      <c r="F2218" s="212" t="s">
        <v>631</v>
      </c>
      <c r="G2218" s="210"/>
      <c r="H2218" s="213">
        <v>-0.72799999999999998</v>
      </c>
      <c r="I2218" s="214"/>
      <c r="J2218" s="210"/>
      <c r="K2218" s="210"/>
      <c r="L2218" s="215"/>
      <c r="M2218" s="216"/>
      <c r="N2218" s="217"/>
      <c r="O2218" s="217"/>
      <c r="P2218" s="217"/>
      <c r="Q2218" s="217"/>
      <c r="R2218" s="217"/>
      <c r="S2218" s="217"/>
      <c r="T2218" s="218"/>
      <c r="AT2218" s="219" t="s">
        <v>176</v>
      </c>
      <c r="AU2218" s="219" t="s">
        <v>84</v>
      </c>
      <c r="AV2218" s="13" t="s">
        <v>84</v>
      </c>
      <c r="AW2218" s="13" t="s">
        <v>32</v>
      </c>
      <c r="AX2218" s="13" t="s">
        <v>76</v>
      </c>
      <c r="AY2218" s="219" t="s">
        <v>164</v>
      </c>
    </row>
    <row r="2219" spans="2:51" s="13" customFormat="1" ht="22.5">
      <c r="B2219" s="209"/>
      <c r="C2219" s="210"/>
      <c r="D2219" s="204" t="s">
        <v>176</v>
      </c>
      <c r="E2219" s="211" t="s">
        <v>1</v>
      </c>
      <c r="F2219" s="212" t="s">
        <v>632</v>
      </c>
      <c r="G2219" s="210"/>
      <c r="H2219" s="213">
        <v>-5.37</v>
      </c>
      <c r="I2219" s="214"/>
      <c r="J2219" s="210"/>
      <c r="K2219" s="210"/>
      <c r="L2219" s="215"/>
      <c r="M2219" s="216"/>
      <c r="N2219" s="217"/>
      <c r="O2219" s="217"/>
      <c r="P2219" s="217"/>
      <c r="Q2219" s="217"/>
      <c r="R2219" s="217"/>
      <c r="S2219" s="217"/>
      <c r="T2219" s="218"/>
      <c r="AT2219" s="219" t="s">
        <v>176</v>
      </c>
      <c r="AU2219" s="219" t="s">
        <v>84</v>
      </c>
      <c r="AV2219" s="13" t="s">
        <v>84</v>
      </c>
      <c r="AW2219" s="13" t="s">
        <v>32</v>
      </c>
      <c r="AX2219" s="13" t="s">
        <v>76</v>
      </c>
      <c r="AY2219" s="219" t="s">
        <v>164</v>
      </c>
    </row>
    <row r="2220" spans="2:51" s="13" customFormat="1" ht="22.5">
      <c r="B2220" s="209"/>
      <c r="C2220" s="210"/>
      <c r="D2220" s="204" t="s">
        <v>176</v>
      </c>
      <c r="E2220" s="211" t="s">
        <v>1</v>
      </c>
      <c r="F2220" s="212" t="s">
        <v>633</v>
      </c>
      <c r="G2220" s="210"/>
      <c r="H2220" s="213">
        <v>53.031999999999996</v>
      </c>
      <c r="I2220" s="214"/>
      <c r="J2220" s="210"/>
      <c r="K2220" s="210"/>
      <c r="L2220" s="215"/>
      <c r="M2220" s="216"/>
      <c r="N2220" s="217"/>
      <c r="O2220" s="217"/>
      <c r="P2220" s="217"/>
      <c r="Q2220" s="217"/>
      <c r="R2220" s="217"/>
      <c r="S2220" s="217"/>
      <c r="T2220" s="218"/>
      <c r="AT2220" s="219" t="s">
        <v>176</v>
      </c>
      <c r="AU2220" s="219" t="s">
        <v>84</v>
      </c>
      <c r="AV2220" s="13" t="s">
        <v>84</v>
      </c>
      <c r="AW2220" s="13" t="s">
        <v>32</v>
      </c>
      <c r="AX2220" s="13" t="s">
        <v>76</v>
      </c>
      <c r="AY2220" s="219" t="s">
        <v>164</v>
      </c>
    </row>
    <row r="2221" spans="2:51" s="13" customFormat="1" ht="33.75">
      <c r="B2221" s="209"/>
      <c r="C2221" s="210"/>
      <c r="D2221" s="204" t="s">
        <v>176</v>
      </c>
      <c r="E2221" s="211" t="s">
        <v>1</v>
      </c>
      <c r="F2221" s="212" t="s">
        <v>634</v>
      </c>
      <c r="G2221" s="210"/>
      <c r="H2221" s="213">
        <v>-4.2960000000000003</v>
      </c>
      <c r="I2221" s="214"/>
      <c r="J2221" s="210"/>
      <c r="K2221" s="210"/>
      <c r="L2221" s="215"/>
      <c r="M2221" s="216"/>
      <c r="N2221" s="217"/>
      <c r="O2221" s="217"/>
      <c r="P2221" s="217"/>
      <c r="Q2221" s="217"/>
      <c r="R2221" s="217"/>
      <c r="S2221" s="217"/>
      <c r="T2221" s="218"/>
      <c r="AT2221" s="219" t="s">
        <v>176</v>
      </c>
      <c r="AU2221" s="219" t="s">
        <v>84</v>
      </c>
      <c r="AV2221" s="13" t="s">
        <v>84</v>
      </c>
      <c r="AW2221" s="13" t="s">
        <v>32</v>
      </c>
      <c r="AX2221" s="13" t="s">
        <v>76</v>
      </c>
      <c r="AY2221" s="219" t="s">
        <v>164</v>
      </c>
    </row>
    <row r="2222" spans="2:51" s="13" customFormat="1" ht="22.5">
      <c r="B2222" s="209"/>
      <c r="C2222" s="210"/>
      <c r="D2222" s="204" t="s">
        <v>176</v>
      </c>
      <c r="E2222" s="211" t="s">
        <v>1</v>
      </c>
      <c r="F2222" s="212" t="s">
        <v>635</v>
      </c>
      <c r="G2222" s="210"/>
      <c r="H2222" s="213">
        <v>40.518999999999998</v>
      </c>
      <c r="I2222" s="214"/>
      <c r="J2222" s="210"/>
      <c r="K2222" s="210"/>
      <c r="L2222" s="215"/>
      <c r="M2222" s="216"/>
      <c r="N2222" s="217"/>
      <c r="O2222" s="217"/>
      <c r="P2222" s="217"/>
      <c r="Q2222" s="217"/>
      <c r="R2222" s="217"/>
      <c r="S2222" s="217"/>
      <c r="T2222" s="218"/>
      <c r="AT2222" s="219" t="s">
        <v>176</v>
      </c>
      <c r="AU2222" s="219" t="s">
        <v>84</v>
      </c>
      <c r="AV2222" s="13" t="s">
        <v>84</v>
      </c>
      <c r="AW2222" s="13" t="s">
        <v>32</v>
      </c>
      <c r="AX2222" s="13" t="s">
        <v>76</v>
      </c>
      <c r="AY2222" s="219" t="s">
        <v>164</v>
      </c>
    </row>
    <row r="2223" spans="2:51" s="13" customFormat="1" ht="22.5">
      <c r="B2223" s="209"/>
      <c r="C2223" s="210"/>
      <c r="D2223" s="204" t="s">
        <v>176</v>
      </c>
      <c r="E2223" s="211" t="s">
        <v>1</v>
      </c>
      <c r="F2223" s="212" t="s">
        <v>636</v>
      </c>
      <c r="G2223" s="210"/>
      <c r="H2223" s="213">
        <v>5.9619999999999997</v>
      </c>
      <c r="I2223" s="214"/>
      <c r="J2223" s="210"/>
      <c r="K2223" s="210"/>
      <c r="L2223" s="215"/>
      <c r="M2223" s="216"/>
      <c r="N2223" s="217"/>
      <c r="O2223" s="217"/>
      <c r="P2223" s="217"/>
      <c r="Q2223" s="217"/>
      <c r="R2223" s="217"/>
      <c r="S2223" s="217"/>
      <c r="T2223" s="218"/>
      <c r="AT2223" s="219" t="s">
        <v>176</v>
      </c>
      <c r="AU2223" s="219" t="s">
        <v>84</v>
      </c>
      <c r="AV2223" s="13" t="s">
        <v>84</v>
      </c>
      <c r="AW2223" s="13" t="s">
        <v>32</v>
      </c>
      <c r="AX2223" s="13" t="s">
        <v>76</v>
      </c>
      <c r="AY2223" s="219" t="s">
        <v>164</v>
      </c>
    </row>
    <row r="2224" spans="2:51" s="13" customFormat="1" ht="22.5">
      <c r="B2224" s="209"/>
      <c r="C2224" s="210"/>
      <c r="D2224" s="204" t="s">
        <v>176</v>
      </c>
      <c r="E2224" s="211" t="s">
        <v>1</v>
      </c>
      <c r="F2224" s="212" t="s">
        <v>637</v>
      </c>
      <c r="G2224" s="210"/>
      <c r="H2224" s="213">
        <v>10.523999999999999</v>
      </c>
      <c r="I2224" s="214"/>
      <c r="J2224" s="210"/>
      <c r="K2224" s="210"/>
      <c r="L2224" s="215"/>
      <c r="M2224" s="216"/>
      <c r="N2224" s="217"/>
      <c r="O2224" s="217"/>
      <c r="P2224" s="217"/>
      <c r="Q2224" s="217"/>
      <c r="R2224" s="217"/>
      <c r="S2224" s="217"/>
      <c r="T2224" s="218"/>
      <c r="AT2224" s="219" t="s">
        <v>176</v>
      </c>
      <c r="AU2224" s="219" t="s">
        <v>84</v>
      </c>
      <c r="AV2224" s="13" t="s">
        <v>84</v>
      </c>
      <c r="AW2224" s="13" t="s">
        <v>32</v>
      </c>
      <c r="AX2224" s="13" t="s">
        <v>76</v>
      </c>
      <c r="AY2224" s="219" t="s">
        <v>164</v>
      </c>
    </row>
    <row r="2225" spans="2:51" s="13" customFormat="1" ht="22.5">
      <c r="B2225" s="209"/>
      <c r="C2225" s="210"/>
      <c r="D2225" s="204" t="s">
        <v>176</v>
      </c>
      <c r="E2225" s="211" t="s">
        <v>1</v>
      </c>
      <c r="F2225" s="212" t="s">
        <v>638</v>
      </c>
      <c r="G2225" s="210"/>
      <c r="H2225" s="213">
        <v>8.1240000000000006</v>
      </c>
      <c r="I2225" s="214"/>
      <c r="J2225" s="210"/>
      <c r="K2225" s="210"/>
      <c r="L2225" s="215"/>
      <c r="M2225" s="216"/>
      <c r="N2225" s="217"/>
      <c r="O2225" s="217"/>
      <c r="P2225" s="217"/>
      <c r="Q2225" s="217"/>
      <c r="R2225" s="217"/>
      <c r="S2225" s="217"/>
      <c r="T2225" s="218"/>
      <c r="AT2225" s="219" t="s">
        <v>176</v>
      </c>
      <c r="AU2225" s="219" t="s">
        <v>84</v>
      </c>
      <c r="AV2225" s="13" t="s">
        <v>84</v>
      </c>
      <c r="AW2225" s="13" t="s">
        <v>32</v>
      </c>
      <c r="AX2225" s="13" t="s">
        <v>76</v>
      </c>
      <c r="AY2225" s="219" t="s">
        <v>164</v>
      </c>
    </row>
    <row r="2226" spans="2:51" s="13" customFormat="1" ht="33.75">
      <c r="B2226" s="209"/>
      <c r="C2226" s="210"/>
      <c r="D2226" s="204" t="s">
        <v>176</v>
      </c>
      <c r="E2226" s="211" t="s">
        <v>1</v>
      </c>
      <c r="F2226" s="212" t="s">
        <v>639</v>
      </c>
      <c r="G2226" s="210"/>
      <c r="H2226" s="213">
        <v>21.076000000000001</v>
      </c>
      <c r="I2226" s="214"/>
      <c r="J2226" s="210"/>
      <c r="K2226" s="210"/>
      <c r="L2226" s="215"/>
      <c r="M2226" s="216"/>
      <c r="N2226" s="217"/>
      <c r="O2226" s="217"/>
      <c r="P2226" s="217"/>
      <c r="Q2226" s="217"/>
      <c r="R2226" s="217"/>
      <c r="S2226" s="217"/>
      <c r="T2226" s="218"/>
      <c r="AT2226" s="219" t="s">
        <v>176</v>
      </c>
      <c r="AU2226" s="219" t="s">
        <v>84</v>
      </c>
      <c r="AV2226" s="13" t="s">
        <v>84</v>
      </c>
      <c r="AW2226" s="13" t="s">
        <v>32</v>
      </c>
      <c r="AX2226" s="13" t="s">
        <v>76</v>
      </c>
      <c r="AY2226" s="219" t="s">
        <v>164</v>
      </c>
    </row>
    <row r="2227" spans="2:51" s="15" customFormat="1" ht="11.25">
      <c r="B2227" s="241"/>
      <c r="C2227" s="242"/>
      <c r="D2227" s="204" t="s">
        <v>176</v>
      </c>
      <c r="E2227" s="243" t="s">
        <v>1</v>
      </c>
      <c r="F2227" s="244" t="s">
        <v>2939</v>
      </c>
      <c r="G2227" s="242"/>
      <c r="H2227" s="245">
        <v>246.767</v>
      </c>
      <c r="I2227" s="246"/>
      <c r="J2227" s="242"/>
      <c r="K2227" s="242"/>
      <c r="L2227" s="247"/>
      <c r="M2227" s="248"/>
      <c r="N2227" s="249"/>
      <c r="O2227" s="249"/>
      <c r="P2227" s="249"/>
      <c r="Q2227" s="249"/>
      <c r="R2227" s="249"/>
      <c r="S2227" s="249"/>
      <c r="T2227" s="250"/>
      <c r="AT2227" s="251" t="s">
        <v>176</v>
      </c>
      <c r="AU2227" s="251" t="s">
        <v>84</v>
      </c>
      <c r="AV2227" s="15" t="s">
        <v>303</v>
      </c>
      <c r="AW2227" s="15" t="s">
        <v>32</v>
      </c>
      <c r="AX2227" s="15" t="s">
        <v>76</v>
      </c>
      <c r="AY2227" s="251" t="s">
        <v>164</v>
      </c>
    </row>
    <row r="2228" spans="2:51" s="13" customFormat="1" ht="22.5">
      <c r="B2228" s="209"/>
      <c r="C2228" s="210"/>
      <c r="D2228" s="204" t="s">
        <v>176</v>
      </c>
      <c r="E2228" s="211" t="s">
        <v>1</v>
      </c>
      <c r="F2228" s="212" t="s">
        <v>641</v>
      </c>
      <c r="G2228" s="210"/>
      <c r="H2228" s="213">
        <v>9.125</v>
      </c>
      <c r="I2228" s="214"/>
      <c r="J2228" s="210"/>
      <c r="K2228" s="210"/>
      <c r="L2228" s="215"/>
      <c r="M2228" s="216"/>
      <c r="N2228" s="217"/>
      <c r="O2228" s="217"/>
      <c r="P2228" s="217"/>
      <c r="Q2228" s="217"/>
      <c r="R2228" s="217"/>
      <c r="S2228" s="217"/>
      <c r="T2228" s="218"/>
      <c r="AT2228" s="219" t="s">
        <v>176</v>
      </c>
      <c r="AU2228" s="219" t="s">
        <v>84</v>
      </c>
      <c r="AV2228" s="13" t="s">
        <v>84</v>
      </c>
      <c r="AW2228" s="13" t="s">
        <v>32</v>
      </c>
      <c r="AX2228" s="13" t="s">
        <v>76</v>
      </c>
      <c r="AY2228" s="219" t="s">
        <v>164</v>
      </c>
    </row>
    <row r="2229" spans="2:51" s="13" customFormat="1" ht="22.5">
      <c r="B2229" s="209"/>
      <c r="C2229" s="210"/>
      <c r="D2229" s="204" t="s">
        <v>176</v>
      </c>
      <c r="E2229" s="211" t="s">
        <v>1</v>
      </c>
      <c r="F2229" s="212" t="s">
        <v>642</v>
      </c>
      <c r="G2229" s="210"/>
      <c r="H2229" s="213">
        <v>38.978000000000002</v>
      </c>
      <c r="I2229" s="214"/>
      <c r="J2229" s="210"/>
      <c r="K2229" s="210"/>
      <c r="L2229" s="215"/>
      <c r="M2229" s="216"/>
      <c r="N2229" s="217"/>
      <c r="O2229" s="217"/>
      <c r="P2229" s="217"/>
      <c r="Q2229" s="217"/>
      <c r="R2229" s="217"/>
      <c r="S2229" s="217"/>
      <c r="T2229" s="218"/>
      <c r="AT2229" s="219" t="s">
        <v>176</v>
      </c>
      <c r="AU2229" s="219" t="s">
        <v>84</v>
      </c>
      <c r="AV2229" s="13" t="s">
        <v>84</v>
      </c>
      <c r="AW2229" s="13" t="s">
        <v>32</v>
      </c>
      <c r="AX2229" s="13" t="s">
        <v>76</v>
      </c>
      <c r="AY2229" s="219" t="s">
        <v>164</v>
      </c>
    </row>
    <row r="2230" spans="2:51" s="13" customFormat="1" ht="22.5">
      <c r="B2230" s="209"/>
      <c r="C2230" s="210"/>
      <c r="D2230" s="204" t="s">
        <v>176</v>
      </c>
      <c r="E2230" s="211" t="s">
        <v>1</v>
      </c>
      <c r="F2230" s="212" t="s">
        <v>643</v>
      </c>
      <c r="G2230" s="210"/>
      <c r="H2230" s="213">
        <v>4.3310000000000004</v>
      </c>
      <c r="I2230" s="214"/>
      <c r="J2230" s="210"/>
      <c r="K2230" s="210"/>
      <c r="L2230" s="215"/>
      <c r="M2230" s="216"/>
      <c r="N2230" s="217"/>
      <c r="O2230" s="217"/>
      <c r="P2230" s="217"/>
      <c r="Q2230" s="217"/>
      <c r="R2230" s="217"/>
      <c r="S2230" s="217"/>
      <c r="T2230" s="218"/>
      <c r="AT2230" s="219" t="s">
        <v>176</v>
      </c>
      <c r="AU2230" s="219" t="s">
        <v>84</v>
      </c>
      <c r="AV2230" s="13" t="s">
        <v>84</v>
      </c>
      <c r="AW2230" s="13" t="s">
        <v>32</v>
      </c>
      <c r="AX2230" s="13" t="s">
        <v>76</v>
      </c>
      <c r="AY2230" s="219" t="s">
        <v>164</v>
      </c>
    </row>
    <row r="2231" spans="2:51" s="13" customFormat="1" ht="22.5">
      <c r="B2231" s="209"/>
      <c r="C2231" s="210"/>
      <c r="D2231" s="204" t="s">
        <v>176</v>
      </c>
      <c r="E2231" s="211" t="s">
        <v>1</v>
      </c>
      <c r="F2231" s="212" t="s">
        <v>644</v>
      </c>
      <c r="G2231" s="210"/>
      <c r="H2231" s="213">
        <v>2.8879999999999999</v>
      </c>
      <c r="I2231" s="214"/>
      <c r="J2231" s="210"/>
      <c r="K2231" s="210"/>
      <c r="L2231" s="215"/>
      <c r="M2231" s="216"/>
      <c r="N2231" s="217"/>
      <c r="O2231" s="217"/>
      <c r="P2231" s="217"/>
      <c r="Q2231" s="217"/>
      <c r="R2231" s="217"/>
      <c r="S2231" s="217"/>
      <c r="T2231" s="218"/>
      <c r="AT2231" s="219" t="s">
        <v>176</v>
      </c>
      <c r="AU2231" s="219" t="s">
        <v>84</v>
      </c>
      <c r="AV2231" s="13" t="s">
        <v>84</v>
      </c>
      <c r="AW2231" s="13" t="s">
        <v>32</v>
      </c>
      <c r="AX2231" s="13" t="s">
        <v>76</v>
      </c>
      <c r="AY2231" s="219" t="s">
        <v>164</v>
      </c>
    </row>
    <row r="2232" spans="2:51" s="13" customFormat="1" ht="33.75">
      <c r="B2232" s="209"/>
      <c r="C2232" s="210"/>
      <c r="D2232" s="204" t="s">
        <v>176</v>
      </c>
      <c r="E2232" s="211" t="s">
        <v>1</v>
      </c>
      <c r="F2232" s="212" t="s">
        <v>645</v>
      </c>
      <c r="G2232" s="210"/>
      <c r="H2232" s="213">
        <v>36.090000000000003</v>
      </c>
      <c r="I2232" s="214"/>
      <c r="J2232" s="210"/>
      <c r="K2232" s="210"/>
      <c r="L2232" s="215"/>
      <c r="M2232" s="216"/>
      <c r="N2232" s="217"/>
      <c r="O2232" s="217"/>
      <c r="P2232" s="217"/>
      <c r="Q2232" s="217"/>
      <c r="R2232" s="217"/>
      <c r="S2232" s="217"/>
      <c r="T2232" s="218"/>
      <c r="AT2232" s="219" t="s">
        <v>176</v>
      </c>
      <c r="AU2232" s="219" t="s">
        <v>84</v>
      </c>
      <c r="AV2232" s="13" t="s">
        <v>84</v>
      </c>
      <c r="AW2232" s="13" t="s">
        <v>32</v>
      </c>
      <c r="AX2232" s="13" t="s">
        <v>76</v>
      </c>
      <c r="AY2232" s="219" t="s">
        <v>164</v>
      </c>
    </row>
    <row r="2233" spans="2:51" s="13" customFormat="1" ht="22.5">
      <c r="B2233" s="209"/>
      <c r="C2233" s="210"/>
      <c r="D2233" s="204" t="s">
        <v>176</v>
      </c>
      <c r="E2233" s="211" t="s">
        <v>1</v>
      </c>
      <c r="F2233" s="212" t="s">
        <v>646</v>
      </c>
      <c r="G2233" s="210"/>
      <c r="H2233" s="213">
        <v>-3.3</v>
      </c>
      <c r="I2233" s="214"/>
      <c r="J2233" s="210"/>
      <c r="K2233" s="210"/>
      <c r="L2233" s="215"/>
      <c r="M2233" s="216"/>
      <c r="N2233" s="217"/>
      <c r="O2233" s="217"/>
      <c r="P2233" s="217"/>
      <c r="Q2233" s="217"/>
      <c r="R2233" s="217"/>
      <c r="S2233" s="217"/>
      <c r="T2233" s="218"/>
      <c r="AT2233" s="219" t="s">
        <v>176</v>
      </c>
      <c r="AU2233" s="219" t="s">
        <v>84</v>
      </c>
      <c r="AV2233" s="13" t="s">
        <v>84</v>
      </c>
      <c r="AW2233" s="13" t="s">
        <v>32</v>
      </c>
      <c r="AX2233" s="13" t="s">
        <v>76</v>
      </c>
      <c r="AY2233" s="219" t="s">
        <v>164</v>
      </c>
    </row>
    <row r="2234" spans="2:51" s="13" customFormat="1" ht="11.25">
      <c r="B2234" s="209"/>
      <c r="C2234" s="210"/>
      <c r="D2234" s="204" t="s">
        <v>176</v>
      </c>
      <c r="E2234" s="211" t="s">
        <v>1</v>
      </c>
      <c r="F2234" s="212" t="s">
        <v>647</v>
      </c>
      <c r="G2234" s="210"/>
      <c r="H2234" s="213">
        <v>14.131</v>
      </c>
      <c r="I2234" s="214"/>
      <c r="J2234" s="210"/>
      <c r="K2234" s="210"/>
      <c r="L2234" s="215"/>
      <c r="M2234" s="216"/>
      <c r="N2234" s="217"/>
      <c r="O2234" s="217"/>
      <c r="P2234" s="217"/>
      <c r="Q2234" s="217"/>
      <c r="R2234" s="217"/>
      <c r="S2234" s="217"/>
      <c r="T2234" s="218"/>
      <c r="AT2234" s="219" t="s">
        <v>176</v>
      </c>
      <c r="AU2234" s="219" t="s">
        <v>84</v>
      </c>
      <c r="AV2234" s="13" t="s">
        <v>84</v>
      </c>
      <c r="AW2234" s="13" t="s">
        <v>32</v>
      </c>
      <c r="AX2234" s="13" t="s">
        <v>76</v>
      </c>
      <c r="AY2234" s="219" t="s">
        <v>164</v>
      </c>
    </row>
    <row r="2235" spans="2:51" s="13" customFormat="1" ht="22.5">
      <c r="B2235" s="209"/>
      <c r="C2235" s="210"/>
      <c r="D2235" s="204" t="s">
        <v>176</v>
      </c>
      <c r="E2235" s="211" t="s">
        <v>1</v>
      </c>
      <c r="F2235" s="212" t="s">
        <v>648</v>
      </c>
      <c r="G2235" s="210"/>
      <c r="H2235" s="213">
        <v>24.45</v>
      </c>
      <c r="I2235" s="214"/>
      <c r="J2235" s="210"/>
      <c r="K2235" s="210"/>
      <c r="L2235" s="215"/>
      <c r="M2235" s="216"/>
      <c r="N2235" s="217"/>
      <c r="O2235" s="217"/>
      <c r="P2235" s="217"/>
      <c r="Q2235" s="217"/>
      <c r="R2235" s="217"/>
      <c r="S2235" s="217"/>
      <c r="T2235" s="218"/>
      <c r="AT2235" s="219" t="s">
        <v>176</v>
      </c>
      <c r="AU2235" s="219" t="s">
        <v>84</v>
      </c>
      <c r="AV2235" s="13" t="s">
        <v>84</v>
      </c>
      <c r="AW2235" s="13" t="s">
        <v>32</v>
      </c>
      <c r="AX2235" s="13" t="s">
        <v>76</v>
      </c>
      <c r="AY2235" s="219" t="s">
        <v>164</v>
      </c>
    </row>
    <row r="2236" spans="2:51" s="13" customFormat="1" ht="22.5">
      <c r="B2236" s="209"/>
      <c r="C2236" s="210"/>
      <c r="D2236" s="204" t="s">
        <v>176</v>
      </c>
      <c r="E2236" s="211" t="s">
        <v>1</v>
      </c>
      <c r="F2236" s="212" t="s">
        <v>649</v>
      </c>
      <c r="G2236" s="210"/>
      <c r="H2236" s="213">
        <v>14.919</v>
      </c>
      <c r="I2236" s="214"/>
      <c r="J2236" s="210"/>
      <c r="K2236" s="210"/>
      <c r="L2236" s="215"/>
      <c r="M2236" s="216"/>
      <c r="N2236" s="217"/>
      <c r="O2236" s="217"/>
      <c r="P2236" s="217"/>
      <c r="Q2236" s="217"/>
      <c r="R2236" s="217"/>
      <c r="S2236" s="217"/>
      <c r="T2236" s="218"/>
      <c r="AT2236" s="219" t="s">
        <v>176</v>
      </c>
      <c r="AU2236" s="219" t="s">
        <v>84</v>
      </c>
      <c r="AV2236" s="13" t="s">
        <v>84</v>
      </c>
      <c r="AW2236" s="13" t="s">
        <v>32</v>
      </c>
      <c r="AX2236" s="13" t="s">
        <v>76</v>
      </c>
      <c r="AY2236" s="219" t="s">
        <v>164</v>
      </c>
    </row>
    <row r="2237" spans="2:51" s="13" customFormat="1" ht="11.25">
      <c r="B2237" s="209"/>
      <c r="C2237" s="210"/>
      <c r="D2237" s="204" t="s">
        <v>176</v>
      </c>
      <c r="E2237" s="211" t="s">
        <v>1</v>
      </c>
      <c r="F2237" s="212" t="s">
        <v>650</v>
      </c>
      <c r="G2237" s="210"/>
      <c r="H2237" s="213">
        <v>4.5949999999999998</v>
      </c>
      <c r="I2237" s="214"/>
      <c r="J2237" s="210"/>
      <c r="K2237" s="210"/>
      <c r="L2237" s="215"/>
      <c r="M2237" s="216"/>
      <c r="N2237" s="217"/>
      <c r="O2237" s="217"/>
      <c r="P2237" s="217"/>
      <c r="Q2237" s="217"/>
      <c r="R2237" s="217"/>
      <c r="S2237" s="217"/>
      <c r="T2237" s="218"/>
      <c r="AT2237" s="219" t="s">
        <v>176</v>
      </c>
      <c r="AU2237" s="219" t="s">
        <v>84</v>
      </c>
      <c r="AV2237" s="13" t="s">
        <v>84</v>
      </c>
      <c r="AW2237" s="13" t="s">
        <v>32</v>
      </c>
      <c r="AX2237" s="13" t="s">
        <v>76</v>
      </c>
      <c r="AY2237" s="219" t="s">
        <v>164</v>
      </c>
    </row>
    <row r="2238" spans="2:51" s="13" customFormat="1" ht="22.5">
      <c r="B2238" s="209"/>
      <c r="C2238" s="210"/>
      <c r="D2238" s="204" t="s">
        <v>176</v>
      </c>
      <c r="E2238" s="211" t="s">
        <v>1</v>
      </c>
      <c r="F2238" s="212" t="s">
        <v>651</v>
      </c>
      <c r="G2238" s="210"/>
      <c r="H2238" s="213">
        <v>43.744</v>
      </c>
      <c r="I2238" s="214"/>
      <c r="J2238" s="210"/>
      <c r="K2238" s="210"/>
      <c r="L2238" s="215"/>
      <c r="M2238" s="216"/>
      <c r="N2238" s="217"/>
      <c r="O2238" s="217"/>
      <c r="P2238" s="217"/>
      <c r="Q2238" s="217"/>
      <c r="R2238" s="217"/>
      <c r="S2238" s="217"/>
      <c r="T2238" s="218"/>
      <c r="AT2238" s="219" t="s">
        <v>176</v>
      </c>
      <c r="AU2238" s="219" t="s">
        <v>84</v>
      </c>
      <c r="AV2238" s="13" t="s">
        <v>84</v>
      </c>
      <c r="AW2238" s="13" t="s">
        <v>32</v>
      </c>
      <c r="AX2238" s="13" t="s">
        <v>76</v>
      </c>
      <c r="AY2238" s="219" t="s">
        <v>164</v>
      </c>
    </row>
    <row r="2239" spans="2:51" s="13" customFormat="1" ht="22.5">
      <c r="B2239" s="209"/>
      <c r="C2239" s="210"/>
      <c r="D2239" s="204" t="s">
        <v>176</v>
      </c>
      <c r="E2239" s="211" t="s">
        <v>1</v>
      </c>
      <c r="F2239" s="212" t="s">
        <v>652</v>
      </c>
      <c r="G2239" s="210"/>
      <c r="H2239" s="213">
        <v>-3.45</v>
      </c>
      <c r="I2239" s="214"/>
      <c r="J2239" s="210"/>
      <c r="K2239" s="210"/>
      <c r="L2239" s="215"/>
      <c r="M2239" s="216"/>
      <c r="N2239" s="217"/>
      <c r="O2239" s="217"/>
      <c r="P2239" s="217"/>
      <c r="Q2239" s="217"/>
      <c r="R2239" s="217"/>
      <c r="S2239" s="217"/>
      <c r="T2239" s="218"/>
      <c r="AT2239" s="219" t="s">
        <v>176</v>
      </c>
      <c r="AU2239" s="219" t="s">
        <v>84</v>
      </c>
      <c r="AV2239" s="13" t="s">
        <v>84</v>
      </c>
      <c r="AW2239" s="13" t="s">
        <v>32</v>
      </c>
      <c r="AX2239" s="13" t="s">
        <v>76</v>
      </c>
      <c r="AY2239" s="219" t="s">
        <v>164</v>
      </c>
    </row>
    <row r="2240" spans="2:51" s="13" customFormat="1" ht="11.25">
      <c r="B2240" s="209"/>
      <c r="C2240" s="210"/>
      <c r="D2240" s="204" t="s">
        <v>176</v>
      </c>
      <c r="E2240" s="211" t="s">
        <v>1</v>
      </c>
      <c r="F2240" s="212" t="s">
        <v>653</v>
      </c>
      <c r="G2240" s="210"/>
      <c r="H2240" s="213">
        <v>2.16</v>
      </c>
      <c r="I2240" s="214"/>
      <c r="J2240" s="210"/>
      <c r="K2240" s="210"/>
      <c r="L2240" s="215"/>
      <c r="M2240" s="216"/>
      <c r="N2240" s="217"/>
      <c r="O2240" s="217"/>
      <c r="P2240" s="217"/>
      <c r="Q2240" s="217"/>
      <c r="R2240" s="217"/>
      <c r="S2240" s="217"/>
      <c r="T2240" s="218"/>
      <c r="AT2240" s="219" t="s">
        <v>176</v>
      </c>
      <c r="AU2240" s="219" t="s">
        <v>84</v>
      </c>
      <c r="AV2240" s="13" t="s">
        <v>84</v>
      </c>
      <c r="AW2240" s="13" t="s">
        <v>32</v>
      </c>
      <c r="AX2240" s="13" t="s">
        <v>76</v>
      </c>
      <c r="AY2240" s="219" t="s">
        <v>164</v>
      </c>
    </row>
    <row r="2241" spans="1:65" s="13" customFormat="1" ht="22.5">
      <c r="B2241" s="209"/>
      <c r="C2241" s="210"/>
      <c r="D2241" s="204" t="s">
        <v>176</v>
      </c>
      <c r="E2241" s="211" t="s">
        <v>1</v>
      </c>
      <c r="F2241" s="212" t="s">
        <v>654</v>
      </c>
      <c r="G2241" s="210"/>
      <c r="H2241" s="213">
        <v>-7.9089999999999998</v>
      </c>
      <c r="I2241" s="214"/>
      <c r="J2241" s="210"/>
      <c r="K2241" s="210"/>
      <c r="L2241" s="215"/>
      <c r="M2241" s="216"/>
      <c r="N2241" s="217"/>
      <c r="O2241" s="217"/>
      <c r="P2241" s="217"/>
      <c r="Q2241" s="217"/>
      <c r="R2241" s="217"/>
      <c r="S2241" s="217"/>
      <c r="T2241" s="218"/>
      <c r="AT2241" s="219" t="s">
        <v>176</v>
      </c>
      <c r="AU2241" s="219" t="s">
        <v>84</v>
      </c>
      <c r="AV2241" s="13" t="s">
        <v>84</v>
      </c>
      <c r="AW2241" s="13" t="s">
        <v>32</v>
      </c>
      <c r="AX2241" s="13" t="s">
        <v>76</v>
      </c>
      <c r="AY2241" s="219" t="s">
        <v>164</v>
      </c>
    </row>
    <row r="2242" spans="1:65" s="15" customFormat="1" ht="11.25">
      <c r="B2242" s="241"/>
      <c r="C2242" s="242"/>
      <c r="D2242" s="204" t="s">
        <v>176</v>
      </c>
      <c r="E2242" s="243" t="s">
        <v>1</v>
      </c>
      <c r="F2242" s="244" t="s">
        <v>2940</v>
      </c>
      <c r="G2242" s="242"/>
      <c r="H2242" s="245">
        <v>180.75200000000001</v>
      </c>
      <c r="I2242" s="246"/>
      <c r="J2242" s="242"/>
      <c r="K2242" s="242"/>
      <c r="L2242" s="247"/>
      <c r="M2242" s="248"/>
      <c r="N2242" s="249"/>
      <c r="O2242" s="249"/>
      <c r="P2242" s="249"/>
      <c r="Q2242" s="249"/>
      <c r="R2242" s="249"/>
      <c r="S2242" s="249"/>
      <c r="T2242" s="250"/>
      <c r="AT2242" s="251" t="s">
        <v>176</v>
      </c>
      <c r="AU2242" s="251" t="s">
        <v>84</v>
      </c>
      <c r="AV2242" s="15" t="s">
        <v>303</v>
      </c>
      <c r="AW2242" s="15" t="s">
        <v>32</v>
      </c>
      <c r="AX2242" s="15" t="s">
        <v>76</v>
      </c>
      <c r="AY2242" s="251" t="s">
        <v>164</v>
      </c>
    </row>
    <row r="2243" spans="1:65" s="14" customFormat="1" ht="11.25">
      <c r="B2243" s="220"/>
      <c r="C2243" s="221"/>
      <c r="D2243" s="204" t="s">
        <v>176</v>
      </c>
      <c r="E2243" s="222" t="s">
        <v>1</v>
      </c>
      <c r="F2243" s="223" t="s">
        <v>185</v>
      </c>
      <c r="G2243" s="221"/>
      <c r="H2243" s="224">
        <v>594.03399999999999</v>
      </c>
      <c r="I2243" s="225"/>
      <c r="J2243" s="221"/>
      <c r="K2243" s="221"/>
      <c r="L2243" s="226"/>
      <c r="M2243" s="227"/>
      <c r="N2243" s="228"/>
      <c r="O2243" s="228"/>
      <c r="P2243" s="228"/>
      <c r="Q2243" s="228"/>
      <c r="R2243" s="228"/>
      <c r="S2243" s="228"/>
      <c r="T2243" s="229"/>
      <c r="AT2243" s="230" t="s">
        <v>176</v>
      </c>
      <c r="AU2243" s="230" t="s">
        <v>84</v>
      </c>
      <c r="AV2243" s="14" t="s">
        <v>172</v>
      </c>
      <c r="AW2243" s="14" t="s">
        <v>32</v>
      </c>
      <c r="AX2243" s="14" t="s">
        <v>82</v>
      </c>
      <c r="AY2243" s="230" t="s">
        <v>164</v>
      </c>
    </row>
    <row r="2244" spans="1:65" s="2" customFormat="1" ht="24.2" customHeight="1">
      <c r="A2244" s="34"/>
      <c r="B2244" s="35"/>
      <c r="C2244" s="191" t="s">
        <v>2941</v>
      </c>
      <c r="D2244" s="191" t="s">
        <v>167</v>
      </c>
      <c r="E2244" s="192" t="s">
        <v>2942</v>
      </c>
      <c r="F2244" s="193" t="s">
        <v>2943</v>
      </c>
      <c r="G2244" s="194" t="s">
        <v>258</v>
      </c>
      <c r="H2244" s="195">
        <v>515.31899999999996</v>
      </c>
      <c r="I2244" s="196"/>
      <c r="J2244" s="197">
        <f>ROUND(I2244*H2244,2)</f>
        <v>0</v>
      </c>
      <c r="K2244" s="193" t="s">
        <v>171</v>
      </c>
      <c r="L2244" s="39"/>
      <c r="M2244" s="198" t="s">
        <v>1</v>
      </c>
      <c r="N2244" s="199" t="s">
        <v>42</v>
      </c>
      <c r="O2244" s="71"/>
      <c r="P2244" s="200">
        <f>O2244*H2244</f>
        <v>0</v>
      </c>
      <c r="Q2244" s="200">
        <v>2.5999999999999998E-4</v>
      </c>
      <c r="R2244" s="200">
        <f>Q2244*H2244</f>
        <v>0.13398293999999997</v>
      </c>
      <c r="S2244" s="200">
        <v>0</v>
      </c>
      <c r="T2244" s="201">
        <f>S2244*H2244</f>
        <v>0</v>
      </c>
      <c r="U2244" s="34"/>
      <c r="V2244" s="34"/>
      <c r="W2244" s="34"/>
      <c r="X2244" s="34"/>
      <c r="Y2244" s="34"/>
      <c r="Z2244" s="34"/>
      <c r="AA2244" s="34"/>
      <c r="AB2244" s="34"/>
      <c r="AC2244" s="34"/>
      <c r="AD2244" s="34"/>
      <c r="AE2244" s="34"/>
      <c r="AR2244" s="202" t="s">
        <v>865</v>
      </c>
      <c r="AT2244" s="202" t="s">
        <v>167</v>
      </c>
      <c r="AU2244" s="202" t="s">
        <v>84</v>
      </c>
      <c r="AY2244" s="17" t="s">
        <v>164</v>
      </c>
      <c r="BE2244" s="203">
        <f>IF(N2244="základní",J2244,0)</f>
        <v>0</v>
      </c>
      <c r="BF2244" s="203">
        <f>IF(N2244="snížená",J2244,0)</f>
        <v>0</v>
      </c>
      <c r="BG2244" s="203">
        <f>IF(N2244="zákl. přenesená",J2244,0)</f>
        <v>0</v>
      </c>
      <c r="BH2244" s="203">
        <f>IF(N2244="sníž. přenesená",J2244,0)</f>
        <v>0</v>
      </c>
      <c r="BI2244" s="203">
        <f>IF(N2244="nulová",J2244,0)</f>
        <v>0</v>
      </c>
      <c r="BJ2244" s="17" t="s">
        <v>84</v>
      </c>
      <c r="BK2244" s="203">
        <f>ROUND(I2244*H2244,2)</f>
        <v>0</v>
      </c>
      <c r="BL2244" s="17" t="s">
        <v>865</v>
      </c>
      <c r="BM2244" s="202" t="s">
        <v>2944</v>
      </c>
    </row>
    <row r="2245" spans="1:65" s="2" customFormat="1" ht="29.25">
      <c r="A2245" s="34"/>
      <c r="B2245" s="35"/>
      <c r="C2245" s="36"/>
      <c r="D2245" s="204" t="s">
        <v>174</v>
      </c>
      <c r="E2245" s="36"/>
      <c r="F2245" s="205" t="s">
        <v>2945</v>
      </c>
      <c r="G2245" s="36"/>
      <c r="H2245" s="36"/>
      <c r="I2245" s="206"/>
      <c r="J2245" s="36"/>
      <c r="K2245" s="36"/>
      <c r="L2245" s="39"/>
      <c r="M2245" s="207"/>
      <c r="N2245" s="208"/>
      <c r="O2245" s="71"/>
      <c r="P2245" s="71"/>
      <c r="Q2245" s="71"/>
      <c r="R2245" s="71"/>
      <c r="S2245" s="71"/>
      <c r="T2245" s="72"/>
      <c r="U2245" s="34"/>
      <c r="V2245" s="34"/>
      <c r="W2245" s="34"/>
      <c r="X2245" s="34"/>
      <c r="Y2245" s="34"/>
      <c r="Z2245" s="34"/>
      <c r="AA2245" s="34"/>
      <c r="AB2245" s="34"/>
      <c r="AC2245" s="34"/>
      <c r="AD2245" s="34"/>
      <c r="AE2245" s="34"/>
      <c r="AT2245" s="17" t="s">
        <v>174</v>
      </c>
      <c r="AU2245" s="17" t="s">
        <v>84</v>
      </c>
    </row>
    <row r="2246" spans="1:65" s="13" customFormat="1" ht="11.25">
      <c r="B2246" s="209"/>
      <c r="C2246" s="210"/>
      <c r="D2246" s="204" t="s">
        <v>176</v>
      </c>
      <c r="E2246" s="211" t="s">
        <v>1</v>
      </c>
      <c r="F2246" s="212" t="s">
        <v>589</v>
      </c>
      <c r="G2246" s="210"/>
      <c r="H2246" s="213">
        <v>8.1999999999999993</v>
      </c>
      <c r="I2246" s="214"/>
      <c r="J2246" s="210"/>
      <c r="K2246" s="210"/>
      <c r="L2246" s="215"/>
      <c r="M2246" s="216"/>
      <c r="N2246" s="217"/>
      <c r="O2246" s="217"/>
      <c r="P2246" s="217"/>
      <c r="Q2246" s="217"/>
      <c r="R2246" s="217"/>
      <c r="S2246" s="217"/>
      <c r="T2246" s="218"/>
      <c r="AT2246" s="219" t="s">
        <v>176</v>
      </c>
      <c r="AU2246" s="219" t="s">
        <v>84</v>
      </c>
      <c r="AV2246" s="13" t="s">
        <v>84</v>
      </c>
      <c r="AW2246" s="13" t="s">
        <v>32</v>
      </c>
      <c r="AX2246" s="13" t="s">
        <v>76</v>
      </c>
      <c r="AY2246" s="219" t="s">
        <v>164</v>
      </c>
    </row>
    <row r="2247" spans="1:65" s="13" customFormat="1" ht="11.25">
      <c r="B2247" s="209"/>
      <c r="C2247" s="210"/>
      <c r="D2247" s="204" t="s">
        <v>176</v>
      </c>
      <c r="E2247" s="211" t="s">
        <v>1</v>
      </c>
      <c r="F2247" s="212" t="s">
        <v>590</v>
      </c>
      <c r="G2247" s="210"/>
      <c r="H2247" s="213">
        <v>5.7</v>
      </c>
      <c r="I2247" s="214"/>
      <c r="J2247" s="210"/>
      <c r="K2247" s="210"/>
      <c r="L2247" s="215"/>
      <c r="M2247" s="216"/>
      <c r="N2247" s="217"/>
      <c r="O2247" s="217"/>
      <c r="P2247" s="217"/>
      <c r="Q2247" s="217"/>
      <c r="R2247" s="217"/>
      <c r="S2247" s="217"/>
      <c r="T2247" s="218"/>
      <c r="AT2247" s="219" t="s">
        <v>176</v>
      </c>
      <c r="AU2247" s="219" t="s">
        <v>84</v>
      </c>
      <c r="AV2247" s="13" t="s">
        <v>84</v>
      </c>
      <c r="AW2247" s="13" t="s">
        <v>32</v>
      </c>
      <c r="AX2247" s="13" t="s">
        <v>76</v>
      </c>
      <c r="AY2247" s="219" t="s">
        <v>164</v>
      </c>
    </row>
    <row r="2248" spans="1:65" s="13" customFormat="1" ht="11.25">
      <c r="B2248" s="209"/>
      <c r="C2248" s="210"/>
      <c r="D2248" s="204" t="s">
        <v>176</v>
      </c>
      <c r="E2248" s="211" t="s">
        <v>1</v>
      </c>
      <c r="F2248" s="212" t="s">
        <v>591</v>
      </c>
      <c r="G2248" s="210"/>
      <c r="H2248" s="213">
        <v>16.100000000000001</v>
      </c>
      <c r="I2248" s="214"/>
      <c r="J2248" s="210"/>
      <c r="K2248" s="210"/>
      <c r="L2248" s="215"/>
      <c r="M2248" s="216"/>
      <c r="N2248" s="217"/>
      <c r="O2248" s="217"/>
      <c r="P2248" s="217"/>
      <c r="Q2248" s="217"/>
      <c r="R2248" s="217"/>
      <c r="S2248" s="217"/>
      <c r="T2248" s="218"/>
      <c r="AT2248" s="219" t="s">
        <v>176</v>
      </c>
      <c r="AU2248" s="219" t="s">
        <v>84</v>
      </c>
      <c r="AV2248" s="13" t="s">
        <v>84</v>
      </c>
      <c r="AW2248" s="13" t="s">
        <v>32</v>
      </c>
      <c r="AX2248" s="13" t="s">
        <v>76</v>
      </c>
      <c r="AY2248" s="219" t="s">
        <v>164</v>
      </c>
    </row>
    <row r="2249" spans="1:65" s="13" customFormat="1" ht="11.25">
      <c r="B2249" s="209"/>
      <c r="C2249" s="210"/>
      <c r="D2249" s="204" t="s">
        <v>176</v>
      </c>
      <c r="E2249" s="211" t="s">
        <v>1</v>
      </c>
      <c r="F2249" s="212" t="s">
        <v>592</v>
      </c>
      <c r="G2249" s="210"/>
      <c r="H2249" s="213">
        <v>21.5</v>
      </c>
      <c r="I2249" s="214"/>
      <c r="J2249" s="210"/>
      <c r="K2249" s="210"/>
      <c r="L2249" s="215"/>
      <c r="M2249" s="216"/>
      <c r="N2249" s="217"/>
      <c r="O2249" s="217"/>
      <c r="P2249" s="217"/>
      <c r="Q2249" s="217"/>
      <c r="R2249" s="217"/>
      <c r="S2249" s="217"/>
      <c r="T2249" s="218"/>
      <c r="AT2249" s="219" t="s">
        <v>176</v>
      </c>
      <c r="AU2249" s="219" t="s">
        <v>84</v>
      </c>
      <c r="AV2249" s="13" t="s">
        <v>84</v>
      </c>
      <c r="AW2249" s="13" t="s">
        <v>32</v>
      </c>
      <c r="AX2249" s="13" t="s">
        <v>76</v>
      </c>
      <c r="AY2249" s="219" t="s">
        <v>164</v>
      </c>
    </row>
    <row r="2250" spans="1:65" s="13" customFormat="1" ht="11.25">
      <c r="B2250" s="209"/>
      <c r="C2250" s="210"/>
      <c r="D2250" s="204" t="s">
        <v>176</v>
      </c>
      <c r="E2250" s="211" t="s">
        <v>1</v>
      </c>
      <c r="F2250" s="212" t="s">
        <v>593</v>
      </c>
      <c r="G2250" s="210"/>
      <c r="H2250" s="213">
        <v>13.9</v>
      </c>
      <c r="I2250" s="214"/>
      <c r="J2250" s="210"/>
      <c r="K2250" s="210"/>
      <c r="L2250" s="215"/>
      <c r="M2250" s="216"/>
      <c r="N2250" s="217"/>
      <c r="O2250" s="217"/>
      <c r="P2250" s="217"/>
      <c r="Q2250" s="217"/>
      <c r="R2250" s="217"/>
      <c r="S2250" s="217"/>
      <c r="T2250" s="218"/>
      <c r="AT2250" s="219" t="s">
        <v>176</v>
      </c>
      <c r="AU2250" s="219" t="s">
        <v>84</v>
      </c>
      <c r="AV2250" s="13" t="s">
        <v>84</v>
      </c>
      <c r="AW2250" s="13" t="s">
        <v>32</v>
      </c>
      <c r="AX2250" s="13" t="s">
        <v>76</v>
      </c>
      <c r="AY2250" s="219" t="s">
        <v>164</v>
      </c>
    </row>
    <row r="2251" spans="1:65" s="13" customFormat="1" ht="11.25">
      <c r="B2251" s="209"/>
      <c r="C2251" s="210"/>
      <c r="D2251" s="204" t="s">
        <v>176</v>
      </c>
      <c r="E2251" s="211" t="s">
        <v>1</v>
      </c>
      <c r="F2251" s="212" t="s">
        <v>594</v>
      </c>
      <c r="G2251" s="210"/>
      <c r="H2251" s="213">
        <v>6.5</v>
      </c>
      <c r="I2251" s="214"/>
      <c r="J2251" s="210"/>
      <c r="K2251" s="210"/>
      <c r="L2251" s="215"/>
      <c r="M2251" s="216"/>
      <c r="N2251" s="217"/>
      <c r="O2251" s="217"/>
      <c r="P2251" s="217"/>
      <c r="Q2251" s="217"/>
      <c r="R2251" s="217"/>
      <c r="S2251" s="217"/>
      <c r="T2251" s="218"/>
      <c r="AT2251" s="219" t="s">
        <v>176</v>
      </c>
      <c r="AU2251" s="219" t="s">
        <v>84</v>
      </c>
      <c r="AV2251" s="13" t="s">
        <v>84</v>
      </c>
      <c r="AW2251" s="13" t="s">
        <v>32</v>
      </c>
      <c r="AX2251" s="13" t="s">
        <v>76</v>
      </c>
      <c r="AY2251" s="219" t="s">
        <v>164</v>
      </c>
    </row>
    <row r="2252" spans="1:65" s="13" customFormat="1" ht="11.25">
      <c r="B2252" s="209"/>
      <c r="C2252" s="210"/>
      <c r="D2252" s="204" t="s">
        <v>176</v>
      </c>
      <c r="E2252" s="211" t="s">
        <v>1</v>
      </c>
      <c r="F2252" s="212" t="s">
        <v>595</v>
      </c>
      <c r="G2252" s="210"/>
      <c r="H2252" s="213">
        <v>6.4</v>
      </c>
      <c r="I2252" s="214"/>
      <c r="J2252" s="210"/>
      <c r="K2252" s="210"/>
      <c r="L2252" s="215"/>
      <c r="M2252" s="216"/>
      <c r="N2252" s="217"/>
      <c r="O2252" s="217"/>
      <c r="P2252" s="217"/>
      <c r="Q2252" s="217"/>
      <c r="R2252" s="217"/>
      <c r="S2252" s="217"/>
      <c r="T2252" s="218"/>
      <c r="AT2252" s="219" t="s">
        <v>176</v>
      </c>
      <c r="AU2252" s="219" t="s">
        <v>84</v>
      </c>
      <c r="AV2252" s="13" t="s">
        <v>84</v>
      </c>
      <c r="AW2252" s="13" t="s">
        <v>32</v>
      </c>
      <c r="AX2252" s="13" t="s">
        <v>76</v>
      </c>
      <c r="AY2252" s="219" t="s">
        <v>164</v>
      </c>
    </row>
    <row r="2253" spans="1:65" s="13" customFormat="1" ht="11.25">
      <c r="B2253" s="209"/>
      <c r="C2253" s="210"/>
      <c r="D2253" s="204" t="s">
        <v>176</v>
      </c>
      <c r="E2253" s="211" t="s">
        <v>1</v>
      </c>
      <c r="F2253" s="212" t="s">
        <v>596</v>
      </c>
      <c r="G2253" s="210"/>
      <c r="H2253" s="213">
        <v>5.6</v>
      </c>
      <c r="I2253" s="214"/>
      <c r="J2253" s="210"/>
      <c r="K2253" s="210"/>
      <c r="L2253" s="215"/>
      <c r="M2253" s="216"/>
      <c r="N2253" s="217"/>
      <c r="O2253" s="217"/>
      <c r="P2253" s="217"/>
      <c r="Q2253" s="217"/>
      <c r="R2253" s="217"/>
      <c r="S2253" s="217"/>
      <c r="T2253" s="218"/>
      <c r="AT2253" s="219" t="s">
        <v>176</v>
      </c>
      <c r="AU2253" s="219" t="s">
        <v>84</v>
      </c>
      <c r="AV2253" s="13" t="s">
        <v>84</v>
      </c>
      <c r="AW2253" s="13" t="s">
        <v>32</v>
      </c>
      <c r="AX2253" s="13" t="s">
        <v>76</v>
      </c>
      <c r="AY2253" s="219" t="s">
        <v>164</v>
      </c>
    </row>
    <row r="2254" spans="1:65" s="13" customFormat="1" ht="11.25">
      <c r="B2254" s="209"/>
      <c r="C2254" s="210"/>
      <c r="D2254" s="204" t="s">
        <v>176</v>
      </c>
      <c r="E2254" s="211" t="s">
        <v>1</v>
      </c>
      <c r="F2254" s="212" t="s">
        <v>597</v>
      </c>
      <c r="G2254" s="210"/>
      <c r="H2254" s="213">
        <v>3.9</v>
      </c>
      <c r="I2254" s="214"/>
      <c r="J2254" s="210"/>
      <c r="K2254" s="210"/>
      <c r="L2254" s="215"/>
      <c r="M2254" s="216"/>
      <c r="N2254" s="217"/>
      <c r="O2254" s="217"/>
      <c r="P2254" s="217"/>
      <c r="Q2254" s="217"/>
      <c r="R2254" s="217"/>
      <c r="S2254" s="217"/>
      <c r="T2254" s="218"/>
      <c r="AT2254" s="219" t="s">
        <v>176</v>
      </c>
      <c r="AU2254" s="219" t="s">
        <v>84</v>
      </c>
      <c r="AV2254" s="13" t="s">
        <v>84</v>
      </c>
      <c r="AW2254" s="13" t="s">
        <v>32</v>
      </c>
      <c r="AX2254" s="13" t="s">
        <v>76</v>
      </c>
      <c r="AY2254" s="219" t="s">
        <v>164</v>
      </c>
    </row>
    <row r="2255" spans="1:65" s="15" customFormat="1" ht="11.25">
      <c r="B2255" s="241"/>
      <c r="C2255" s="242"/>
      <c r="D2255" s="204" t="s">
        <v>176</v>
      </c>
      <c r="E2255" s="243" t="s">
        <v>1</v>
      </c>
      <c r="F2255" s="244" t="s">
        <v>2938</v>
      </c>
      <c r="G2255" s="242"/>
      <c r="H2255" s="245">
        <v>87.8</v>
      </c>
      <c r="I2255" s="246"/>
      <c r="J2255" s="242"/>
      <c r="K2255" s="242"/>
      <c r="L2255" s="247"/>
      <c r="M2255" s="248"/>
      <c r="N2255" s="249"/>
      <c r="O2255" s="249"/>
      <c r="P2255" s="249"/>
      <c r="Q2255" s="249"/>
      <c r="R2255" s="249"/>
      <c r="S2255" s="249"/>
      <c r="T2255" s="250"/>
      <c r="AT2255" s="251" t="s">
        <v>176</v>
      </c>
      <c r="AU2255" s="251" t="s">
        <v>84</v>
      </c>
      <c r="AV2255" s="15" t="s">
        <v>303</v>
      </c>
      <c r="AW2255" s="15" t="s">
        <v>32</v>
      </c>
      <c r="AX2255" s="15" t="s">
        <v>76</v>
      </c>
      <c r="AY2255" s="251" t="s">
        <v>164</v>
      </c>
    </row>
    <row r="2256" spans="1:65" s="13" customFormat="1" ht="11.25">
      <c r="B2256" s="209"/>
      <c r="C2256" s="210"/>
      <c r="D2256" s="204" t="s">
        <v>176</v>
      </c>
      <c r="E2256" s="211" t="s">
        <v>1</v>
      </c>
      <c r="F2256" s="212" t="s">
        <v>626</v>
      </c>
      <c r="G2256" s="210"/>
      <c r="H2256" s="213">
        <v>47.88</v>
      </c>
      <c r="I2256" s="214"/>
      <c r="J2256" s="210"/>
      <c r="K2256" s="210"/>
      <c r="L2256" s="215"/>
      <c r="M2256" s="216"/>
      <c r="N2256" s="217"/>
      <c r="O2256" s="217"/>
      <c r="P2256" s="217"/>
      <c r="Q2256" s="217"/>
      <c r="R2256" s="217"/>
      <c r="S2256" s="217"/>
      <c r="T2256" s="218"/>
      <c r="AT2256" s="219" t="s">
        <v>176</v>
      </c>
      <c r="AU2256" s="219" t="s">
        <v>84</v>
      </c>
      <c r="AV2256" s="13" t="s">
        <v>84</v>
      </c>
      <c r="AW2256" s="13" t="s">
        <v>32</v>
      </c>
      <c r="AX2256" s="13" t="s">
        <v>76</v>
      </c>
      <c r="AY2256" s="219" t="s">
        <v>164</v>
      </c>
    </row>
    <row r="2257" spans="2:51" s="13" customFormat="1" ht="22.5">
      <c r="B2257" s="209"/>
      <c r="C2257" s="210"/>
      <c r="D2257" s="204" t="s">
        <v>176</v>
      </c>
      <c r="E2257" s="211" t="s">
        <v>1</v>
      </c>
      <c r="F2257" s="212" t="s">
        <v>627</v>
      </c>
      <c r="G2257" s="210"/>
      <c r="H2257" s="213">
        <v>-4.9130000000000003</v>
      </c>
      <c r="I2257" s="214"/>
      <c r="J2257" s="210"/>
      <c r="K2257" s="210"/>
      <c r="L2257" s="215"/>
      <c r="M2257" s="216"/>
      <c r="N2257" s="217"/>
      <c r="O2257" s="217"/>
      <c r="P2257" s="217"/>
      <c r="Q2257" s="217"/>
      <c r="R2257" s="217"/>
      <c r="S2257" s="217"/>
      <c r="T2257" s="218"/>
      <c r="AT2257" s="219" t="s">
        <v>176</v>
      </c>
      <c r="AU2257" s="219" t="s">
        <v>84</v>
      </c>
      <c r="AV2257" s="13" t="s">
        <v>84</v>
      </c>
      <c r="AW2257" s="13" t="s">
        <v>32</v>
      </c>
      <c r="AX2257" s="13" t="s">
        <v>76</v>
      </c>
      <c r="AY2257" s="219" t="s">
        <v>164</v>
      </c>
    </row>
    <row r="2258" spans="2:51" s="13" customFormat="1" ht="11.25">
      <c r="B2258" s="209"/>
      <c r="C2258" s="210"/>
      <c r="D2258" s="204" t="s">
        <v>176</v>
      </c>
      <c r="E2258" s="211" t="s">
        <v>1</v>
      </c>
      <c r="F2258" s="212" t="s">
        <v>628</v>
      </c>
      <c r="G2258" s="210"/>
      <c r="H2258" s="213">
        <v>28.952000000000002</v>
      </c>
      <c r="I2258" s="214"/>
      <c r="J2258" s="210"/>
      <c r="K2258" s="210"/>
      <c r="L2258" s="215"/>
      <c r="M2258" s="216"/>
      <c r="N2258" s="217"/>
      <c r="O2258" s="217"/>
      <c r="P2258" s="217"/>
      <c r="Q2258" s="217"/>
      <c r="R2258" s="217"/>
      <c r="S2258" s="217"/>
      <c r="T2258" s="218"/>
      <c r="AT2258" s="219" t="s">
        <v>176</v>
      </c>
      <c r="AU2258" s="219" t="s">
        <v>84</v>
      </c>
      <c r="AV2258" s="13" t="s">
        <v>84</v>
      </c>
      <c r="AW2258" s="13" t="s">
        <v>32</v>
      </c>
      <c r="AX2258" s="13" t="s">
        <v>76</v>
      </c>
      <c r="AY2258" s="219" t="s">
        <v>164</v>
      </c>
    </row>
    <row r="2259" spans="2:51" s="13" customFormat="1" ht="22.5">
      <c r="B2259" s="209"/>
      <c r="C2259" s="210"/>
      <c r="D2259" s="204" t="s">
        <v>176</v>
      </c>
      <c r="E2259" s="211" t="s">
        <v>1</v>
      </c>
      <c r="F2259" s="212" t="s">
        <v>629</v>
      </c>
      <c r="G2259" s="210"/>
      <c r="H2259" s="213">
        <v>-5.2039999999999997</v>
      </c>
      <c r="I2259" s="214"/>
      <c r="J2259" s="210"/>
      <c r="K2259" s="210"/>
      <c r="L2259" s="215"/>
      <c r="M2259" s="216"/>
      <c r="N2259" s="217"/>
      <c r="O2259" s="217"/>
      <c r="P2259" s="217"/>
      <c r="Q2259" s="217"/>
      <c r="R2259" s="217"/>
      <c r="S2259" s="217"/>
      <c r="T2259" s="218"/>
      <c r="AT2259" s="219" t="s">
        <v>176</v>
      </c>
      <c r="AU2259" s="219" t="s">
        <v>84</v>
      </c>
      <c r="AV2259" s="13" t="s">
        <v>84</v>
      </c>
      <c r="AW2259" s="13" t="s">
        <v>32</v>
      </c>
      <c r="AX2259" s="13" t="s">
        <v>76</v>
      </c>
      <c r="AY2259" s="219" t="s">
        <v>164</v>
      </c>
    </row>
    <row r="2260" spans="2:51" s="13" customFormat="1" ht="22.5">
      <c r="B2260" s="209"/>
      <c r="C2260" s="210"/>
      <c r="D2260" s="204" t="s">
        <v>176</v>
      </c>
      <c r="E2260" s="211" t="s">
        <v>1</v>
      </c>
      <c r="F2260" s="212" t="s">
        <v>630</v>
      </c>
      <c r="G2260" s="210"/>
      <c r="H2260" s="213">
        <v>51.209000000000003</v>
      </c>
      <c r="I2260" s="214"/>
      <c r="J2260" s="210"/>
      <c r="K2260" s="210"/>
      <c r="L2260" s="215"/>
      <c r="M2260" s="216"/>
      <c r="N2260" s="217"/>
      <c r="O2260" s="217"/>
      <c r="P2260" s="217"/>
      <c r="Q2260" s="217"/>
      <c r="R2260" s="217"/>
      <c r="S2260" s="217"/>
      <c r="T2260" s="218"/>
      <c r="AT2260" s="219" t="s">
        <v>176</v>
      </c>
      <c r="AU2260" s="219" t="s">
        <v>84</v>
      </c>
      <c r="AV2260" s="13" t="s">
        <v>84</v>
      </c>
      <c r="AW2260" s="13" t="s">
        <v>32</v>
      </c>
      <c r="AX2260" s="13" t="s">
        <v>76</v>
      </c>
      <c r="AY2260" s="219" t="s">
        <v>164</v>
      </c>
    </row>
    <row r="2261" spans="2:51" s="13" customFormat="1" ht="22.5">
      <c r="B2261" s="209"/>
      <c r="C2261" s="210"/>
      <c r="D2261" s="204" t="s">
        <v>176</v>
      </c>
      <c r="E2261" s="211" t="s">
        <v>1</v>
      </c>
      <c r="F2261" s="212" t="s">
        <v>631</v>
      </c>
      <c r="G2261" s="210"/>
      <c r="H2261" s="213">
        <v>-0.72799999999999998</v>
      </c>
      <c r="I2261" s="214"/>
      <c r="J2261" s="210"/>
      <c r="K2261" s="210"/>
      <c r="L2261" s="215"/>
      <c r="M2261" s="216"/>
      <c r="N2261" s="217"/>
      <c r="O2261" s="217"/>
      <c r="P2261" s="217"/>
      <c r="Q2261" s="217"/>
      <c r="R2261" s="217"/>
      <c r="S2261" s="217"/>
      <c r="T2261" s="218"/>
      <c r="AT2261" s="219" t="s">
        <v>176</v>
      </c>
      <c r="AU2261" s="219" t="s">
        <v>84</v>
      </c>
      <c r="AV2261" s="13" t="s">
        <v>84</v>
      </c>
      <c r="AW2261" s="13" t="s">
        <v>32</v>
      </c>
      <c r="AX2261" s="13" t="s">
        <v>76</v>
      </c>
      <c r="AY2261" s="219" t="s">
        <v>164</v>
      </c>
    </row>
    <row r="2262" spans="2:51" s="13" customFormat="1" ht="22.5">
      <c r="B2262" s="209"/>
      <c r="C2262" s="210"/>
      <c r="D2262" s="204" t="s">
        <v>176</v>
      </c>
      <c r="E2262" s="211" t="s">
        <v>1</v>
      </c>
      <c r="F2262" s="212" t="s">
        <v>632</v>
      </c>
      <c r="G2262" s="210"/>
      <c r="H2262" s="213">
        <v>-5.37</v>
      </c>
      <c r="I2262" s="214"/>
      <c r="J2262" s="210"/>
      <c r="K2262" s="210"/>
      <c r="L2262" s="215"/>
      <c r="M2262" s="216"/>
      <c r="N2262" s="217"/>
      <c r="O2262" s="217"/>
      <c r="P2262" s="217"/>
      <c r="Q2262" s="217"/>
      <c r="R2262" s="217"/>
      <c r="S2262" s="217"/>
      <c r="T2262" s="218"/>
      <c r="AT2262" s="219" t="s">
        <v>176</v>
      </c>
      <c r="AU2262" s="219" t="s">
        <v>84</v>
      </c>
      <c r="AV2262" s="13" t="s">
        <v>84</v>
      </c>
      <c r="AW2262" s="13" t="s">
        <v>32</v>
      </c>
      <c r="AX2262" s="13" t="s">
        <v>76</v>
      </c>
      <c r="AY2262" s="219" t="s">
        <v>164</v>
      </c>
    </row>
    <row r="2263" spans="2:51" s="13" customFormat="1" ht="22.5">
      <c r="B2263" s="209"/>
      <c r="C2263" s="210"/>
      <c r="D2263" s="204" t="s">
        <v>176</v>
      </c>
      <c r="E2263" s="211" t="s">
        <v>1</v>
      </c>
      <c r="F2263" s="212" t="s">
        <v>633</v>
      </c>
      <c r="G2263" s="210"/>
      <c r="H2263" s="213">
        <v>53.031999999999996</v>
      </c>
      <c r="I2263" s="214"/>
      <c r="J2263" s="210"/>
      <c r="K2263" s="210"/>
      <c r="L2263" s="215"/>
      <c r="M2263" s="216"/>
      <c r="N2263" s="217"/>
      <c r="O2263" s="217"/>
      <c r="P2263" s="217"/>
      <c r="Q2263" s="217"/>
      <c r="R2263" s="217"/>
      <c r="S2263" s="217"/>
      <c r="T2263" s="218"/>
      <c r="AT2263" s="219" t="s">
        <v>176</v>
      </c>
      <c r="AU2263" s="219" t="s">
        <v>84</v>
      </c>
      <c r="AV2263" s="13" t="s">
        <v>84</v>
      </c>
      <c r="AW2263" s="13" t="s">
        <v>32</v>
      </c>
      <c r="AX2263" s="13" t="s">
        <v>76</v>
      </c>
      <c r="AY2263" s="219" t="s">
        <v>164</v>
      </c>
    </row>
    <row r="2264" spans="2:51" s="13" customFormat="1" ht="33.75">
      <c r="B2264" s="209"/>
      <c r="C2264" s="210"/>
      <c r="D2264" s="204" t="s">
        <v>176</v>
      </c>
      <c r="E2264" s="211" t="s">
        <v>1</v>
      </c>
      <c r="F2264" s="212" t="s">
        <v>634</v>
      </c>
      <c r="G2264" s="210"/>
      <c r="H2264" s="213">
        <v>-4.2960000000000003</v>
      </c>
      <c r="I2264" s="214"/>
      <c r="J2264" s="210"/>
      <c r="K2264" s="210"/>
      <c r="L2264" s="215"/>
      <c r="M2264" s="216"/>
      <c r="N2264" s="217"/>
      <c r="O2264" s="217"/>
      <c r="P2264" s="217"/>
      <c r="Q2264" s="217"/>
      <c r="R2264" s="217"/>
      <c r="S2264" s="217"/>
      <c r="T2264" s="218"/>
      <c r="AT2264" s="219" t="s">
        <v>176</v>
      </c>
      <c r="AU2264" s="219" t="s">
        <v>84</v>
      </c>
      <c r="AV2264" s="13" t="s">
        <v>84</v>
      </c>
      <c r="AW2264" s="13" t="s">
        <v>32</v>
      </c>
      <c r="AX2264" s="13" t="s">
        <v>76</v>
      </c>
      <c r="AY2264" s="219" t="s">
        <v>164</v>
      </c>
    </row>
    <row r="2265" spans="2:51" s="13" customFormat="1" ht="22.5">
      <c r="B2265" s="209"/>
      <c r="C2265" s="210"/>
      <c r="D2265" s="204" t="s">
        <v>176</v>
      </c>
      <c r="E2265" s="211" t="s">
        <v>1</v>
      </c>
      <c r="F2265" s="212" t="s">
        <v>635</v>
      </c>
      <c r="G2265" s="210"/>
      <c r="H2265" s="213">
        <v>40.518999999999998</v>
      </c>
      <c r="I2265" s="214"/>
      <c r="J2265" s="210"/>
      <c r="K2265" s="210"/>
      <c r="L2265" s="215"/>
      <c r="M2265" s="216"/>
      <c r="N2265" s="217"/>
      <c r="O2265" s="217"/>
      <c r="P2265" s="217"/>
      <c r="Q2265" s="217"/>
      <c r="R2265" s="217"/>
      <c r="S2265" s="217"/>
      <c r="T2265" s="218"/>
      <c r="AT2265" s="219" t="s">
        <v>176</v>
      </c>
      <c r="AU2265" s="219" t="s">
        <v>84</v>
      </c>
      <c r="AV2265" s="13" t="s">
        <v>84</v>
      </c>
      <c r="AW2265" s="13" t="s">
        <v>32</v>
      </c>
      <c r="AX2265" s="13" t="s">
        <v>76</v>
      </c>
      <c r="AY2265" s="219" t="s">
        <v>164</v>
      </c>
    </row>
    <row r="2266" spans="2:51" s="13" customFormat="1" ht="22.5">
      <c r="B2266" s="209"/>
      <c r="C2266" s="210"/>
      <c r="D2266" s="204" t="s">
        <v>176</v>
      </c>
      <c r="E2266" s="211" t="s">
        <v>1</v>
      </c>
      <c r="F2266" s="212" t="s">
        <v>636</v>
      </c>
      <c r="G2266" s="210"/>
      <c r="H2266" s="213">
        <v>5.9619999999999997</v>
      </c>
      <c r="I2266" s="214"/>
      <c r="J2266" s="210"/>
      <c r="K2266" s="210"/>
      <c r="L2266" s="215"/>
      <c r="M2266" s="216"/>
      <c r="N2266" s="217"/>
      <c r="O2266" s="217"/>
      <c r="P2266" s="217"/>
      <c r="Q2266" s="217"/>
      <c r="R2266" s="217"/>
      <c r="S2266" s="217"/>
      <c r="T2266" s="218"/>
      <c r="AT2266" s="219" t="s">
        <v>176</v>
      </c>
      <c r="AU2266" s="219" t="s">
        <v>84</v>
      </c>
      <c r="AV2266" s="13" t="s">
        <v>84</v>
      </c>
      <c r="AW2266" s="13" t="s">
        <v>32</v>
      </c>
      <c r="AX2266" s="13" t="s">
        <v>76</v>
      </c>
      <c r="AY2266" s="219" t="s">
        <v>164</v>
      </c>
    </row>
    <row r="2267" spans="2:51" s="13" customFormat="1" ht="22.5">
      <c r="B2267" s="209"/>
      <c r="C2267" s="210"/>
      <c r="D2267" s="204" t="s">
        <v>176</v>
      </c>
      <c r="E2267" s="211" t="s">
        <v>1</v>
      </c>
      <c r="F2267" s="212" t="s">
        <v>637</v>
      </c>
      <c r="G2267" s="210"/>
      <c r="H2267" s="213">
        <v>10.523999999999999</v>
      </c>
      <c r="I2267" s="214"/>
      <c r="J2267" s="210"/>
      <c r="K2267" s="210"/>
      <c r="L2267" s="215"/>
      <c r="M2267" s="216"/>
      <c r="N2267" s="217"/>
      <c r="O2267" s="217"/>
      <c r="P2267" s="217"/>
      <c r="Q2267" s="217"/>
      <c r="R2267" s="217"/>
      <c r="S2267" s="217"/>
      <c r="T2267" s="218"/>
      <c r="AT2267" s="219" t="s">
        <v>176</v>
      </c>
      <c r="AU2267" s="219" t="s">
        <v>84</v>
      </c>
      <c r="AV2267" s="13" t="s">
        <v>84</v>
      </c>
      <c r="AW2267" s="13" t="s">
        <v>32</v>
      </c>
      <c r="AX2267" s="13" t="s">
        <v>76</v>
      </c>
      <c r="AY2267" s="219" t="s">
        <v>164</v>
      </c>
    </row>
    <row r="2268" spans="2:51" s="13" customFormat="1" ht="22.5">
      <c r="B2268" s="209"/>
      <c r="C2268" s="210"/>
      <c r="D2268" s="204" t="s">
        <v>176</v>
      </c>
      <c r="E2268" s="211" t="s">
        <v>1</v>
      </c>
      <c r="F2268" s="212" t="s">
        <v>638</v>
      </c>
      <c r="G2268" s="210"/>
      <c r="H2268" s="213">
        <v>8.1240000000000006</v>
      </c>
      <c r="I2268" s="214"/>
      <c r="J2268" s="210"/>
      <c r="K2268" s="210"/>
      <c r="L2268" s="215"/>
      <c r="M2268" s="216"/>
      <c r="N2268" s="217"/>
      <c r="O2268" s="217"/>
      <c r="P2268" s="217"/>
      <c r="Q2268" s="217"/>
      <c r="R2268" s="217"/>
      <c r="S2268" s="217"/>
      <c r="T2268" s="218"/>
      <c r="AT2268" s="219" t="s">
        <v>176</v>
      </c>
      <c r="AU2268" s="219" t="s">
        <v>84</v>
      </c>
      <c r="AV2268" s="13" t="s">
        <v>84</v>
      </c>
      <c r="AW2268" s="13" t="s">
        <v>32</v>
      </c>
      <c r="AX2268" s="13" t="s">
        <v>76</v>
      </c>
      <c r="AY2268" s="219" t="s">
        <v>164</v>
      </c>
    </row>
    <row r="2269" spans="2:51" s="13" customFormat="1" ht="33.75">
      <c r="B2269" s="209"/>
      <c r="C2269" s="210"/>
      <c r="D2269" s="204" t="s">
        <v>176</v>
      </c>
      <c r="E2269" s="211" t="s">
        <v>1</v>
      </c>
      <c r="F2269" s="212" t="s">
        <v>639</v>
      </c>
      <c r="G2269" s="210"/>
      <c r="H2269" s="213">
        <v>21.076000000000001</v>
      </c>
      <c r="I2269" s="214"/>
      <c r="J2269" s="210"/>
      <c r="K2269" s="210"/>
      <c r="L2269" s="215"/>
      <c r="M2269" s="216"/>
      <c r="N2269" s="217"/>
      <c r="O2269" s="217"/>
      <c r="P2269" s="217"/>
      <c r="Q2269" s="217"/>
      <c r="R2269" s="217"/>
      <c r="S2269" s="217"/>
      <c r="T2269" s="218"/>
      <c r="AT2269" s="219" t="s">
        <v>176</v>
      </c>
      <c r="AU2269" s="219" t="s">
        <v>84</v>
      </c>
      <c r="AV2269" s="13" t="s">
        <v>84</v>
      </c>
      <c r="AW2269" s="13" t="s">
        <v>32</v>
      </c>
      <c r="AX2269" s="13" t="s">
        <v>76</v>
      </c>
      <c r="AY2269" s="219" t="s">
        <v>164</v>
      </c>
    </row>
    <row r="2270" spans="2:51" s="15" customFormat="1" ht="11.25">
      <c r="B2270" s="241"/>
      <c r="C2270" s="242"/>
      <c r="D2270" s="204" t="s">
        <v>176</v>
      </c>
      <c r="E2270" s="243" t="s">
        <v>1</v>
      </c>
      <c r="F2270" s="244" t="s">
        <v>2939</v>
      </c>
      <c r="G2270" s="242"/>
      <c r="H2270" s="245">
        <v>246.767</v>
      </c>
      <c r="I2270" s="246"/>
      <c r="J2270" s="242"/>
      <c r="K2270" s="242"/>
      <c r="L2270" s="247"/>
      <c r="M2270" s="248"/>
      <c r="N2270" s="249"/>
      <c r="O2270" s="249"/>
      <c r="P2270" s="249"/>
      <c r="Q2270" s="249"/>
      <c r="R2270" s="249"/>
      <c r="S2270" s="249"/>
      <c r="T2270" s="250"/>
      <c r="AT2270" s="251" t="s">
        <v>176</v>
      </c>
      <c r="AU2270" s="251" t="s">
        <v>84</v>
      </c>
      <c r="AV2270" s="15" t="s">
        <v>303</v>
      </c>
      <c r="AW2270" s="15" t="s">
        <v>32</v>
      </c>
      <c r="AX2270" s="15" t="s">
        <v>76</v>
      </c>
      <c r="AY2270" s="251" t="s">
        <v>164</v>
      </c>
    </row>
    <row r="2271" spans="2:51" s="13" customFormat="1" ht="22.5">
      <c r="B2271" s="209"/>
      <c r="C2271" s="210"/>
      <c r="D2271" s="204" t="s">
        <v>176</v>
      </c>
      <c r="E2271" s="211" t="s">
        <v>1</v>
      </c>
      <c r="F2271" s="212" t="s">
        <v>641</v>
      </c>
      <c r="G2271" s="210"/>
      <c r="H2271" s="213">
        <v>9.125</v>
      </c>
      <c r="I2271" s="214"/>
      <c r="J2271" s="210"/>
      <c r="K2271" s="210"/>
      <c r="L2271" s="215"/>
      <c r="M2271" s="216"/>
      <c r="N2271" s="217"/>
      <c r="O2271" s="217"/>
      <c r="P2271" s="217"/>
      <c r="Q2271" s="217"/>
      <c r="R2271" s="217"/>
      <c r="S2271" s="217"/>
      <c r="T2271" s="218"/>
      <c r="AT2271" s="219" t="s">
        <v>176</v>
      </c>
      <c r="AU2271" s="219" t="s">
        <v>84</v>
      </c>
      <c r="AV2271" s="13" t="s">
        <v>84</v>
      </c>
      <c r="AW2271" s="13" t="s">
        <v>32</v>
      </c>
      <c r="AX2271" s="13" t="s">
        <v>76</v>
      </c>
      <c r="AY2271" s="219" t="s">
        <v>164</v>
      </c>
    </row>
    <row r="2272" spans="2:51" s="13" customFormat="1" ht="22.5">
      <c r="B2272" s="209"/>
      <c r="C2272" s="210"/>
      <c r="D2272" s="204" t="s">
        <v>176</v>
      </c>
      <c r="E2272" s="211" t="s">
        <v>1</v>
      </c>
      <c r="F2272" s="212" t="s">
        <v>642</v>
      </c>
      <c r="G2272" s="210"/>
      <c r="H2272" s="213">
        <v>38.978000000000002</v>
      </c>
      <c r="I2272" s="214"/>
      <c r="J2272" s="210"/>
      <c r="K2272" s="210"/>
      <c r="L2272" s="215"/>
      <c r="M2272" s="216"/>
      <c r="N2272" s="217"/>
      <c r="O2272" s="217"/>
      <c r="P2272" s="217"/>
      <c r="Q2272" s="217"/>
      <c r="R2272" s="217"/>
      <c r="S2272" s="217"/>
      <c r="T2272" s="218"/>
      <c r="AT2272" s="219" t="s">
        <v>176</v>
      </c>
      <c r="AU2272" s="219" t="s">
        <v>84</v>
      </c>
      <c r="AV2272" s="13" t="s">
        <v>84</v>
      </c>
      <c r="AW2272" s="13" t="s">
        <v>32</v>
      </c>
      <c r="AX2272" s="13" t="s">
        <v>76</v>
      </c>
      <c r="AY2272" s="219" t="s">
        <v>164</v>
      </c>
    </row>
    <row r="2273" spans="1:65" s="13" customFormat="1" ht="22.5">
      <c r="B2273" s="209"/>
      <c r="C2273" s="210"/>
      <c r="D2273" s="204" t="s">
        <v>176</v>
      </c>
      <c r="E2273" s="211" t="s">
        <v>1</v>
      </c>
      <c r="F2273" s="212" t="s">
        <v>643</v>
      </c>
      <c r="G2273" s="210"/>
      <c r="H2273" s="213">
        <v>4.3310000000000004</v>
      </c>
      <c r="I2273" s="214"/>
      <c r="J2273" s="210"/>
      <c r="K2273" s="210"/>
      <c r="L2273" s="215"/>
      <c r="M2273" s="216"/>
      <c r="N2273" s="217"/>
      <c r="O2273" s="217"/>
      <c r="P2273" s="217"/>
      <c r="Q2273" s="217"/>
      <c r="R2273" s="217"/>
      <c r="S2273" s="217"/>
      <c r="T2273" s="218"/>
      <c r="AT2273" s="219" t="s">
        <v>176</v>
      </c>
      <c r="AU2273" s="219" t="s">
        <v>84</v>
      </c>
      <c r="AV2273" s="13" t="s">
        <v>84</v>
      </c>
      <c r="AW2273" s="13" t="s">
        <v>32</v>
      </c>
      <c r="AX2273" s="13" t="s">
        <v>76</v>
      </c>
      <c r="AY2273" s="219" t="s">
        <v>164</v>
      </c>
    </row>
    <row r="2274" spans="1:65" s="13" customFormat="1" ht="22.5">
      <c r="B2274" s="209"/>
      <c r="C2274" s="210"/>
      <c r="D2274" s="204" t="s">
        <v>176</v>
      </c>
      <c r="E2274" s="211" t="s">
        <v>1</v>
      </c>
      <c r="F2274" s="212" t="s">
        <v>644</v>
      </c>
      <c r="G2274" s="210"/>
      <c r="H2274" s="213">
        <v>2.8879999999999999</v>
      </c>
      <c r="I2274" s="214"/>
      <c r="J2274" s="210"/>
      <c r="K2274" s="210"/>
      <c r="L2274" s="215"/>
      <c r="M2274" s="216"/>
      <c r="N2274" s="217"/>
      <c r="O2274" s="217"/>
      <c r="P2274" s="217"/>
      <c r="Q2274" s="217"/>
      <c r="R2274" s="217"/>
      <c r="S2274" s="217"/>
      <c r="T2274" s="218"/>
      <c r="AT2274" s="219" t="s">
        <v>176</v>
      </c>
      <c r="AU2274" s="219" t="s">
        <v>84</v>
      </c>
      <c r="AV2274" s="13" t="s">
        <v>84</v>
      </c>
      <c r="AW2274" s="13" t="s">
        <v>32</v>
      </c>
      <c r="AX2274" s="13" t="s">
        <v>76</v>
      </c>
      <c r="AY2274" s="219" t="s">
        <v>164</v>
      </c>
    </row>
    <row r="2275" spans="1:65" s="13" customFormat="1" ht="33.75">
      <c r="B2275" s="209"/>
      <c r="C2275" s="210"/>
      <c r="D2275" s="204" t="s">
        <v>176</v>
      </c>
      <c r="E2275" s="211" t="s">
        <v>1</v>
      </c>
      <c r="F2275" s="212" t="s">
        <v>645</v>
      </c>
      <c r="G2275" s="210"/>
      <c r="H2275" s="213">
        <v>36.090000000000003</v>
      </c>
      <c r="I2275" s="214"/>
      <c r="J2275" s="210"/>
      <c r="K2275" s="210"/>
      <c r="L2275" s="215"/>
      <c r="M2275" s="216"/>
      <c r="N2275" s="217"/>
      <c r="O2275" s="217"/>
      <c r="P2275" s="217"/>
      <c r="Q2275" s="217"/>
      <c r="R2275" s="217"/>
      <c r="S2275" s="217"/>
      <c r="T2275" s="218"/>
      <c r="AT2275" s="219" t="s">
        <v>176</v>
      </c>
      <c r="AU2275" s="219" t="s">
        <v>84</v>
      </c>
      <c r="AV2275" s="13" t="s">
        <v>84</v>
      </c>
      <c r="AW2275" s="13" t="s">
        <v>32</v>
      </c>
      <c r="AX2275" s="13" t="s">
        <v>76</v>
      </c>
      <c r="AY2275" s="219" t="s">
        <v>164</v>
      </c>
    </row>
    <row r="2276" spans="1:65" s="13" customFormat="1" ht="22.5">
      <c r="B2276" s="209"/>
      <c r="C2276" s="210"/>
      <c r="D2276" s="204" t="s">
        <v>176</v>
      </c>
      <c r="E2276" s="211" t="s">
        <v>1</v>
      </c>
      <c r="F2276" s="212" t="s">
        <v>646</v>
      </c>
      <c r="G2276" s="210"/>
      <c r="H2276" s="213">
        <v>-3.3</v>
      </c>
      <c r="I2276" s="214"/>
      <c r="J2276" s="210"/>
      <c r="K2276" s="210"/>
      <c r="L2276" s="215"/>
      <c r="M2276" s="216"/>
      <c r="N2276" s="217"/>
      <c r="O2276" s="217"/>
      <c r="P2276" s="217"/>
      <c r="Q2276" s="217"/>
      <c r="R2276" s="217"/>
      <c r="S2276" s="217"/>
      <c r="T2276" s="218"/>
      <c r="AT2276" s="219" t="s">
        <v>176</v>
      </c>
      <c r="AU2276" s="219" t="s">
        <v>84</v>
      </c>
      <c r="AV2276" s="13" t="s">
        <v>84</v>
      </c>
      <c r="AW2276" s="13" t="s">
        <v>32</v>
      </c>
      <c r="AX2276" s="13" t="s">
        <v>76</v>
      </c>
      <c r="AY2276" s="219" t="s">
        <v>164</v>
      </c>
    </row>
    <row r="2277" spans="1:65" s="13" customFormat="1" ht="11.25">
      <c r="B2277" s="209"/>
      <c r="C2277" s="210"/>
      <c r="D2277" s="204" t="s">
        <v>176</v>
      </c>
      <c r="E2277" s="211" t="s">
        <v>1</v>
      </c>
      <c r="F2277" s="212" t="s">
        <v>647</v>
      </c>
      <c r="G2277" s="210"/>
      <c r="H2277" s="213">
        <v>14.131</v>
      </c>
      <c r="I2277" s="214"/>
      <c r="J2277" s="210"/>
      <c r="K2277" s="210"/>
      <c r="L2277" s="215"/>
      <c r="M2277" s="216"/>
      <c r="N2277" s="217"/>
      <c r="O2277" s="217"/>
      <c r="P2277" s="217"/>
      <c r="Q2277" s="217"/>
      <c r="R2277" s="217"/>
      <c r="S2277" s="217"/>
      <c r="T2277" s="218"/>
      <c r="AT2277" s="219" t="s">
        <v>176</v>
      </c>
      <c r="AU2277" s="219" t="s">
        <v>84</v>
      </c>
      <c r="AV2277" s="13" t="s">
        <v>84</v>
      </c>
      <c r="AW2277" s="13" t="s">
        <v>32</v>
      </c>
      <c r="AX2277" s="13" t="s">
        <v>76</v>
      </c>
      <c r="AY2277" s="219" t="s">
        <v>164</v>
      </c>
    </row>
    <row r="2278" spans="1:65" s="13" customFormat="1" ht="22.5">
      <c r="B2278" s="209"/>
      <c r="C2278" s="210"/>
      <c r="D2278" s="204" t="s">
        <v>176</v>
      </c>
      <c r="E2278" s="211" t="s">
        <v>1</v>
      </c>
      <c r="F2278" s="212" t="s">
        <v>648</v>
      </c>
      <c r="G2278" s="210"/>
      <c r="H2278" s="213">
        <v>24.45</v>
      </c>
      <c r="I2278" s="214"/>
      <c r="J2278" s="210"/>
      <c r="K2278" s="210"/>
      <c r="L2278" s="215"/>
      <c r="M2278" s="216"/>
      <c r="N2278" s="217"/>
      <c r="O2278" s="217"/>
      <c r="P2278" s="217"/>
      <c r="Q2278" s="217"/>
      <c r="R2278" s="217"/>
      <c r="S2278" s="217"/>
      <c r="T2278" s="218"/>
      <c r="AT2278" s="219" t="s">
        <v>176</v>
      </c>
      <c r="AU2278" s="219" t="s">
        <v>84</v>
      </c>
      <c r="AV2278" s="13" t="s">
        <v>84</v>
      </c>
      <c r="AW2278" s="13" t="s">
        <v>32</v>
      </c>
      <c r="AX2278" s="13" t="s">
        <v>76</v>
      </c>
      <c r="AY2278" s="219" t="s">
        <v>164</v>
      </c>
    </row>
    <row r="2279" spans="1:65" s="13" customFormat="1" ht="22.5">
      <c r="B2279" s="209"/>
      <c r="C2279" s="210"/>
      <c r="D2279" s="204" t="s">
        <v>176</v>
      </c>
      <c r="E2279" s="211" t="s">
        <v>1</v>
      </c>
      <c r="F2279" s="212" t="s">
        <v>649</v>
      </c>
      <c r="G2279" s="210"/>
      <c r="H2279" s="213">
        <v>14.919</v>
      </c>
      <c r="I2279" s="214"/>
      <c r="J2279" s="210"/>
      <c r="K2279" s="210"/>
      <c r="L2279" s="215"/>
      <c r="M2279" s="216"/>
      <c r="N2279" s="217"/>
      <c r="O2279" s="217"/>
      <c r="P2279" s="217"/>
      <c r="Q2279" s="217"/>
      <c r="R2279" s="217"/>
      <c r="S2279" s="217"/>
      <c r="T2279" s="218"/>
      <c r="AT2279" s="219" t="s">
        <v>176</v>
      </c>
      <c r="AU2279" s="219" t="s">
        <v>84</v>
      </c>
      <c r="AV2279" s="13" t="s">
        <v>84</v>
      </c>
      <c r="AW2279" s="13" t="s">
        <v>32</v>
      </c>
      <c r="AX2279" s="13" t="s">
        <v>76</v>
      </c>
      <c r="AY2279" s="219" t="s">
        <v>164</v>
      </c>
    </row>
    <row r="2280" spans="1:65" s="13" customFormat="1" ht="11.25">
      <c r="B2280" s="209"/>
      <c r="C2280" s="210"/>
      <c r="D2280" s="204" t="s">
        <v>176</v>
      </c>
      <c r="E2280" s="211" t="s">
        <v>1</v>
      </c>
      <c r="F2280" s="212" t="s">
        <v>650</v>
      </c>
      <c r="G2280" s="210"/>
      <c r="H2280" s="213">
        <v>4.5949999999999998</v>
      </c>
      <c r="I2280" s="214"/>
      <c r="J2280" s="210"/>
      <c r="K2280" s="210"/>
      <c r="L2280" s="215"/>
      <c r="M2280" s="216"/>
      <c r="N2280" s="217"/>
      <c r="O2280" s="217"/>
      <c r="P2280" s="217"/>
      <c r="Q2280" s="217"/>
      <c r="R2280" s="217"/>
      <c r="S2280" s="217"/>
      <c r="T2280" s="218"/>
      <c r="AT2280" s="219" t="s">
        <v>176</v>
      </c>
      <c r="AU2280" s="219" t="s">
        <v>84</v>
      </c>
      <c r="AV2280" s="13" t="s">
        <v>84</v>
      </c>
      <c r="AW2280" s="13" t="s">
        <v>32</v>
      </c>
      <c r="AX2280" s="13" t="s">
        <v>76</v>
      </c>
      <c r="AY2280" s="219" t="s">
        <v>164</v>
      </c>
    </row>
    <row r="2281" spans="1:65" s="13" customFormat="1" ht="22.5">
      <c r="B2281" s="209"/>
      <c r="C2281" s="210"/>
      <c r="D2281" s="204" t="s">
        <v>176</v>
      </c>
      <c r="E2281" s="211" t="s">
        <v>1</v>
      </c>
      <c r="F2281" s="212" t="s">
        <v>651</v>
      </c>
      <c r="G2281" s="210"/>
      <c r="H2281" s="213">
        <v>43.744</v>
      </c>
      <c r="I2281" s="214"/>
      <c r="J2281" s="210"/>
      <c r="K2281" s="210"/>
      <c r="L2281" s="215"/>
      <c r="M2281" s="216"/>
      <c r="N2281" s="217"/>
      <c r="O2281" s="217"/>
      <c r="P2281" s="217"/>
      <c r="Q2281" s="217"/>
      <c r="R2281" s="217"/>
      <c r="S2281" s="217"/>
      <c r="T2281" s="218"/>
      <c r="AT2281" s="219" t="s">
        <v>176</v>
      </c>
      <c r="AU2281" s="219" t="s">
        <v>84</v>
      </c>
      <c r="AV2281" s="13" t="s">
        <v>84</v>
      </c>
      <c r="AW2281" s="13" t="s">
        <v>32</v>
      </c>
      <c r="AX2281" s="13" t="s">
        <v>76</v>
      </c>
      <c r="AY2281" s="219" t="s">
        <v>164</v>
      </c>
    </row>
    <row r="2282" spans="1:65" s="13" customFormat="1" ht="22.5">
      <c r="B2282" s="209"/>
      <c r="C2282" s="210"/>
      <c r="D2282" s="204" t="s">
        <v>176</v>
      </c>
      <c r="E2282" s="211" t="s">
        <v>1</v>
      </c>
      <c r="F2282" s="212" t="s">
        <v>652</v>
      </c>
      <c r="G2282" s="210"/>
      <c r="H2282" s="213">
        <v>-3.45</v>
      </c>
      <c r="I2282" s="214"/>
      <c r="J2282" s="210"/>
      <c r="K2282" s="210"/>
      <c r="L2282" s="215"/>
      <c r="M2282" s="216"/>
      <c r="N2282" s="217"/>
      <c r="O2282" s="217"/>
      <c r="P2282" s="217"/>
      <c r="Q2282" s="217"/>
      <c r="R2282" s="217"/>
      <c r="S2282" s="217"/>
      <c r="T2282" s="218"/>
      <c r="AT2282" s="219" t="s">
        <v>176</v>
      </c>
      <c r="AU2282" s="219" t="s">
        <v>84</v>
      </c>
      <c r="AV2282" s="13" t="s">
        <v>84</v>
      </c>
      <c r="AW2282" s="13" t="s">
        <v>32</v>
      </c>
      <c r="AX2282" s="13" t="s">
        <v>76</v>
      </c>
      <c r="AY2282" s="219" t="s">
        <v>164</v>
      </c>
    </row>
    <row r="2283" spans="1:65" s="13" customFormat="1" ht="11.25">
      <c r="B2283" s="209"/>
      <c r="C2283" s="210"/>
      <c r="D2283" s="204" t="s">
        <v>176</v>
      </c>
      <c r="E2283" s="211" t="s">
        <v>1</v>
      </c>
      <c r="F2283" s="212" t="s">
        <v>653</v>
      </c>
      <c r="G2283" s="210"/>
      <c r="H2283" s="213">
        <v>2.16</v>
      </c>
      <c r="I2283" s="214"/>
      <c r="J2283" s="210"/>
      <c r="K2283" s="210"/>
      <c r="L2283" s="215"/>
      <c r="M2283" s="216"/>
      <c r="N2283" s="217"/>
      <c r="O2283" s="217"/>
      <c r="P2283" s="217"/>
      <c r="Q2283" s="217"/>
      <c r="R2283" s="217"/>
      <c r="S2283" s="217"/>
      <c r="T2283" s="218"/>
      <c r="AT2283" s="219" t="s">
        <v>176</v>
      </c>
      <c r="AU2283" s="219" t="s">
        <v>84</v>
      </c>
      <c r="AV2283" s="13" t="s">
        <v>84</v>
      </c>
      <c r="AW2283" s="13" t="s">
        <v>32</v>
      </c>
      <c r="AX2283" s="13" t="s">
        <v>76</v>
      </c>
      <c r="AY2283" s="219" t="s">
        <v>164</v>
      </c>
    </row>
    <row r="2284" spans="1:65" s="13" customFormat="1" ht="22.5">
      <c r="B2284" s="209"/>
      <c r="C2284" s="210"/>
      <c r="D2284" s="204" t="s">
        <v>176</v>
      </c>
      <c r="E2284" s="211" t="s">
        <v>1</v>
      </c>
      <c r="F2284" s="212" t="s">
        <v>654</v>
      </c>
      <c r="G2284" s="210"/>
      <c r="H2284" s="213">
        <v>-7.9089999999999998</v>
      </c>
      <c r="I2284" s="214"/>
      <c r="J2284" s="210"/>
      <c r="K2284" s="210"/>
      <c r="L2284" s="215"/>
      <c r="M2284" s="216"/>
      <c r="N2284" s="217"/>
      <c r="O2284" s="217"/>
      <c r="P2284" s="217"/>
      <c r="Q2284" s="217"/>
      <c r="R2284" s="217"/>
      <c r="S2284" s="217"/>
      <c r="T2284" s="218"/>
      <c r="AT2284" s="219" t="s">
        <v>176</v>
      </c>
      <c r="AU2284" s="219" t="s">
        <v>84</v>
      </c>
      <c r="AV2284" s="13" t="s">
        <v>84</v>
      </c>
      <c r="AW2284" s="13" t="s">
        <v>32</v>
      </c>
      <c r="AX2284" s="13" t="s">
        <v>76</v>
      </c>
      <c r="AY2284" s="219" t="s">
        <v>164</v>
      </c>
    </row>
    <row r="2285" spans="1:65" s="15" customFormat="1" ht="11.25">
      <c r="B2285" s="241"/>
      <c r="C2285" s="242"/>
      <c r="D2285" s="204" t="s">
        <v>176</v>
      </c>
      <c r="E2285" s="243" t="s">
        <v>1</v>
      </c>
      <c r="F2285" s="244" t="s">
        <v>2940</v>
      </c>
      <c r="G2285" s="242"/>
      <c r="H2285" s="245">
        <v>180.75200000000001</v>
      </c>
      <c r="I2285" s="246"/>
      <c r="J2285" s="242"/>
      <c r="K2285" s="242"/>
      <c r="L2285" s="247"/>
      <c r="M2285" s="248"/>
      <c r="N2285" s="249"/>
      <c r="O2285" s="249"/>
      <c r="P2285" s="249"/>
      <c r="Q2285" s="249"/>
      <c r="R2285" s="249"/>
      <c r="S2285" s="249"/>
      <c r="T2285" s="250"/>
      <c r="AT2285" s="251" t="s">
        <v>176</v>
      </c>
      <c r="AU2285" s="251" t="s">
        <v>84</v>
      </c>
      <c r="AV2285" s="15" t="s">
        <v>303</v>
      </c>
      <c r="AW2285" s="15" t="s">
        <v>32</v>
      </c>
      <c r="AX2285" s="15" t="s">
        <v>76</v>
      </c>
      <c r="AY2285" s="251" t="s">
        <v>164</v>
      </c>
    </row>
    <row r="2286" spans="1:65" s="14" customFormat="1" ht="11.25">
      <c r="B2286" s="220"/>
      <c r="C2286" s="221"/>
      <c r="D2286" s="204" t="s">
        <v>176</v>
      </c>
      <c r="E2286" s="222" t="s">
        <v>1</v>
      </c>
      <c r="F2286" s="223" t="s">
        <v>185</v>
      </c>
      <c r="G2286" s="221"/>
      <c r="H2286" s="224">
        <v>515.31899999999996</v>
      </c>
      <c r="I2286" s="225"/>
      <c r="J2286" s="221"/>
      <c r="K2286" s="221"/>
      <c r="L2286" s="226"/>
      <c r="M2286" s="227"/>
      <c r="N2286" s="228"/>
      <c r="O2286" s="228"/>
      <c r="P2286" s="228"/>
      <c r="Q2286" s="228"/>
      <c r="R2286" s="228"/>
      <c r="S2286" s="228"/>
      <c r="T2286" s="229"/>
      <c r="AT2286" s="230" t="s">
        <v>176</v>
      </c>
      <c r="AU2286" s="230" t="s">
        <v>84</v>
      </c>
      <c r="AV2286" s="14" t="s">
        <v>172</v>
      </c>
      <c r="AW2286" s="14" t="s">
        <v>32</v>
      </c>
      <c r="AX2286" s="14" t="s">
        <v>82</v>
      </c>
      <c r="AY2286" s="230" t="s">
        <v>164</v>
      </c>
    </row>
    <row r="2287" spans="1:65" s="2" customFormat="1" ht="24.2" customHeight="1">
      <c r="A2287" s="34"/>
      <c r="B2287" s="35"/>
      <c r="C2287" s="191" t="s">
        <v>2946</v>
      </c>
      <c r="D2287" s="191" t="s">
        <v>167</v>
      </c>
      <c r="E2287" s="192" t="s">
        <v>2947</v>
      </c>
      <c r="F2287" s="193" t="s">
        <v>2948</v>
      </c>
      <c r="G2287" s="194" t="s">
        <v>258</v>
      </c>
      <c r="H2287" s="195">
        <v>65.781000000000006</v>
      </c>
      <c r="I2287" s="196"/>
      <c r="J2287" s="197">
        <f>ROUND(I2287*H2287,2)</f>
        <v>0</v>
      </c>
      <c r="K2287" s="193" t="s">
        <v>171</v>
      </c>
      <c r="L2287" s="39"/>
      <c r="M2287" s="198" t="s">
        <v>1</v>
      </c>
      <c r="N2287" s="199" t="s">
        <v>42</v>
      </c>
      <c r="O2287" s="71"/>
      <c r="P2287" s="200">
        <f>O2287*H2287</f>
        <v>0</v>
      </c>
      <c r="Q2287" s="200">
        <v>2.5999999999999998E-4</v>
      </c>
      <c r="R2287" s="200">
        <f>Q2287*H2287</f>
        <v>1.710306E-2</v>
      </c>
      <c r="S2287" s="200">
        <v>0</v>
      </c>
      <c r="T2287" s="201">
        <f>S2287*H2287</f>
        <v>0</v>
      </c>
      <c r="U2287" s="34"/>
      <c r="V2287" s="34"/>
      <c r="W2287" s="34"/>
      <c r="X2287" s="34"/>
      <c r="Y2287" s="34"/>
      <c r="Z2287" s="34"/>
      <c r="AA2287" s="34"/>
      <c r="AB2287" s="34"/>
      <c r="AC2287" s="34"/>
      <c r="AD2287" s="34"/>
      <c r="AE2287" s="34"/>
      <c r="AR2287" s="202" t="s">
        <v>865</v>
      </c>
      <c r="AT2287" s="202" t="s">
        <v>167</v>
      </c>
      <c r="AU2287" s="202" t="s">
        <v>84</v>
      </c>
      <c r="AY2287" s="17" t="s">
        <v>164</v>
      </c>
      <c r="BE2287" s="203">
        <f>IF(N2287="základní",J2287,0)</f>
        <v>0</v>
      </c>
      <c r="BF2287" s="203">
        <f>IF(N2287="snížená",J2287,0)</f>
        <v>0</v>
      </c>
      <c r="BG2287" s="203">
        <f>IF(N2287="zákl. přenesená",J2287,0)</f>
        <v>0</v>
      </c>
      <c r="BH2287" s="203">
        <f>IF(N2287="sníž. přenesená",J2287,0)</f>
        <v>0</v>
      </c>
      <c r="BI2287" s="203">
        <f>IF(N2287="nulová",J2287,0)</f>
        <v>0</v>
      </c>
      <c r="BJ2287" s="17" t="s">
        <v>84</v>
      </c>
      <c r="BK2287" s="203">
        <f>ROUND(I2287*H2287,2)</f>
        <v>0</v>
      </c>
      <c r="BL2287" s="17" t="s">
        <v>865</v>
      </c>
      <c r="BM2287" s="202" t="s">
        <v>2949</v>
      </c>
    </row>
    <row r="2288" spans="1:65" s="2" customFormat="1" ht="29.25">
      <c r="A2288" s="34"/>
      <c r="B2288" s="35"/>
      <c r="C2288" s="36"/>
      <c r="D2288" s="204" t="s">
        <v>174</v>
      </c>
      <c r="E2288" s="36"/>
      <c r="F2288" s="205" t="s">
        <v>2950</v>
      </c>
      <c r="G2288" s="36"/>
      <c r="H2288" s="36"/>
      <c r="I2288" s="206"/>
      <c r="J2288" s="36"/>
      <c r="K2288" s="36"/>
      <c r="L2288" s="39"/>
      <c r="M2288" s="207"/>
      <c r="N2288" s="208"/>
      <c r="O2288" s="71"/>
      <c r="P2288" s="71"/>
      <c r="Q2288" s="71"/>
      <c r="R2288" s="71"/>
      <c r="S2288" s="71"/>
      <c r="T2288" s="72"/>
      <c r="U2288" s="34"/>
      <c r="V2288" s="34"/>
      <c r="W2288" s="34"/>
      <c r="X2288" s="34"/>
      <c r="Y2288" s="34"/>
      <c r="Z2288" s="34"/>
      <c r="AA2288" s="34"/>
      <c r="AB2288" s="34"/>
      <c r="AC2288" s="34"/>
      <c r="AD2288" s="34"/>
      <c r="AE2288" s="34"/>
      <c r="AT2288" s="17" t="s">
        <v>174</v>
      </c>
      <c r="AU2288" s="17" t="s">
        <v>84</v>
      </c>
    </row>
    <row r="2289" spans="1:65" s="13" customFormat="1" ht="22.5">
      <c r="B2289" s="209"/>
      <c r="C2289" s="210"/>
      <c r="D2289" s="204" t="s">
        <v>176</v>
      </c>
      <c r="E2289" s="211" t="s">
        <v>1</v>
      </c>
      <c r="F2289" s="212" t="s">
        <v>582</v>
      </c>
      <c r="G2289" s="210"/>
      <c r="H2289" s="213">
        <v>57.581000000000003</v>
      </c>
      <c r="I2289" s="214"/>
      <c r="J2289" s="210"/>
      <c r="K2289" s="210"/>
      <c r="L2289" s="215"/>
      <c r="M2289" s="216"/>
      <c r="N2289" s="217"/>
      <c r="O2289" s="217"/>
      <c r="P2289" s="217"/>
      <c r="Q2289" s="217"/>
      <c r="R2289" s="217"/>
      <c r="S2289" s="217"/>
      <c r="T2289" s="218"/>
      <c r="AT2289" s="219" t="s">
        <v>176</v>
      </c>
      <c r="AU2289" s="219" t="s">
        <v>84</v>
      </c>
      <c r="AV2289" s="13" t="s">
        <v>84</v>
      </c>
      <c r="AW2289" s="13" t="s">
        <v>32</v>
      </c>
      <c r="AX2289" s="13" t="s">
        <v>76</v>
      </c>
      <c r="AY2289" s="219" t="s">
        <v>164</v>
      </c>
    </row>
    <row r="2290" spans="1:65" s="13" customFormat="1" ht="11.25">
      <c r="B2290" s="209"/>
      <c r="C2290" s="210"/>
      <c r="D2290" s="204" t="s">
        <v>176</v>
      </c>
      <c r="E2290" s="211" t="s">
        <v>1</v>
      </c>
      <c r="F2290" s="212" t="s">
        <v>2951</v>
      </c>
      <c r="G2290" s="210"/>
      <c r="H2290" s="213">
        <v>8.1999999999999993</v>
      </c>
      <c r="I2290" s="214"/>
      <c r="J2290" s="210"/>
      <c r="K2290" s="210"/>
      <c r="L2290" s="215"/>
      <c r="M2290" s="216"/>
      <c r="N2290" s="217"/>
      <c r="O2290" s="217"/>
      <c r="P2290" s="217"/>
      <c r="Q2290" s="217"/>
      <c r="R2290" s="217"/>
      <c r="S2290" s="217"/>
      <c r="T2290" s="218"/>
      <c r="AT2290" s="219" t="s">
        <v>176</v>
      </c>
      <c r="AU2290" s="219" t="s">
        <v>84</v>
      </c>
      <c r="AV2290" s="13" t="s">
        <v>84</v>
      </c>
      <c r="AW2290" s="13" t="s">
        <v>32</v>
      </c>
      <c r="AX2290" s="13" t="s">
        <v>76</v>
      </c>
      <c r="AY2290" s="219" t="s">
        <v>164</v>
      </c>
    </row>
    <row r="2291" spans="1:65" s="14" customFormat="1" ht="11.25">
      <c r="B2291" s="220"/>
      <c r="C2291" s="221"/>
      <c r="D2291" s="204" t="s">
        <v>176</v>
      </c>
      <c r="E2291" s="222" t="s">
        <v>1</v>
      </c>
      <c r="F2291" s="223" t="s">
        <v>185</v>
      </c>
      <c r="G2291" s="221"/>
      <c r="H2291" s="224">
        <v>65.781000000000006</v>
      </c>
      <c r="I2291" s="225"/>
      <c r="J2291" s="221"/>
      <c r="K2291" s="221"/>
      <c r="L2291" s="226"/>
      <c r="M2291" s="227"/>
      <c r="N2291" s="228"/>
      <c r="O2291" s="228"/>
      <c r="P2291" s="228"/>
      <c r="Q2291" s="228"/>
      <c r="R2291" s="228"/>
      <c r="S2291" s="228"/>
      <c r="T2291" s="229"/>
      <c r="AT2291" s="230" t="s">
        <v>176</v>
      </c>
      <c r="AU2291" s="230" t="s">
        <v>84</v>
      </c>
      <c r="AV2291" s="14" t="s">
        <v>172</v>
      </c>
      <c r="AW2291" s="14" t="s">
        <v>32</v>
      </c>
      <c r="AX2291" s="14" t="s">
        <v>82</v>
      </c>
      <c r="AY2291" s="230" t="s">
        <v>164</v>
      </c>
    </row>
    <row r="2292" spans="1:65" s="2" customFormat="1" ht="24.2" customHeight="1">
      <c r="A2292" s="34"/>
      <c r="B2292" s="35"/>
      <c r="C2292" s="191" t="s">
        <v>2952</v>
      </c>
      <c r="D2292" s="191" t="s">
        <v>167</v>
      </c>
      <c r="E2292" s="192" t="s">
        <v>2953</v>
      </c>
      <c r="F2292" s="193" t="s">
        <v>2954</v>
      </c>
      <c r="G2292" s="194" t="s">
        <v>258</v>
      </c>
      <c r="H2292" s="195">
        <v>15.714</v>
      </c>
      <c r="I2292" s="196"/>
      <c r="J2292" s="197">
        <f>ROUND(I2292*H2292,2)</f>
        <v>0</v>
      </c>
      <c r="K2292" s="193" t="s">
        <v>171</v>
      </c>
      <c r="L2292" s="39"/>
      <c r="M2292" s="198" t="s">
        <v>1</v>
      </c>
      <c r="N2292" s="199" t="s">
        <v>42</v>
      </c>
      <c r="O2292" s="71"/>
      <c r="P2292" s="200">
        <f>O2292*H2292</f>
        <v>0</v>
      </c>
      <c r="Q2292" s="200">
        <v>0</v>
      </c>
      <c r="R2292" s="200">
        <f>Q2292*H2292</f>
        <v>0</v>
      </c>
      <c r="S2292" s="200">
        <v>0</v>
      </c>
      <c r="T2292" s="201">
        <f>S2292*H2292</f>
        <v>0</v>
      </c>
      <c r="U2292" s="34"/>
      <c r="V2292" s="34"/>
      <c r="W2292" s="34"/>
      <c r="X2292" s="34"/>
      <c r="Y2292" s="34"/>
      <c r="Z2292" s="34"/>
      <c r="AA2292" s="34"/>
      <c r="AB2292" s="34"/>
      <c r="AC2292" s="34"/>
      <c r="AD2292" s="34"/>
      <c r="AE2292" s="34"/>
      <c r="AR2292" s="202" t="s">
        <v>865</v>
      </c>
      <c r="AT2292" s="202" t="s">
        <v>167</v>
      </c>
      <c r="AU2292" s="202" t="s">
        <v>84</v>
      </c>
      <c r="AY2292" s="17" t="s">
        <v>164</v>
      </c>
      <c r="BE2292" s="203">
        <f>IF(N2292="základní",J2292,0)</f>
        <v>0</v>
      </c>
      <c r="BF2292" s="203">
        <f>IF(N2292="snížená",J2292,0)</f>
        <v>0</v>
      </c>
      <c r="BG2292" s="203">
        <f>IF(N2292="zákl. přenesená",J2292,0)</f>
        <v>0</v>
      </c>
      <c r="BH2292" s="203">
        <f>IF(N2292="sníž. přenesená",J2292,0)</f>
        <v>0</v>
      </c>
      <c r="BI2292" s="203">
        <f>IF(N2292="nulová",J2292,0)</f>
        <v>0</v>
      </c>
      <c r="BJ2292" s="17" t="s">
        <v>84</v>
      </c>
      <c r="BK2292" s="203">
        <f>ROUND(I2292*H2292,2)</f>
        <v>0</v>
      </c>
      <c r="BL2292" s="17" t="s">
        <v>865</v>
      </c>
      <c r="BM2292" s="202" t="s">
        <v>2955</v>
      </c>
    </row>
    <row r="2293" spans="1:65" s="2" customFormat="1" ht="29.25">
      <c r="A2293" s="34"/>
      <c r="B2293" s="35"/>
      <c r="C2293" s="36"/>
      <c r="D2293" s="204" t="s">
        <v>174</v>
      </c>
      <c r="E2293" s="36"/>
      <c r="F2293" s="205" t="s">
        <v>2956</v>
      </c>
      <c r="G2293" s="36"/>
      <c r="H2293" s="36"/>
      <c r="I2293" s="206"/>
      <c r="J2293" s="36"/>
      <c r="K2293" s="36"/>
      <c r="L2293" s="39"/>
      <c r="M2293" s="207"/>
      <c r="N2293" s="208"/>
      <c r="O2293" s="71"/>
      <c r="P2293" s="71"/>
      <c r="Q2293" s="71"/>
      <c r="R2293" s="71"/>
      <c r="S2293" s="71"/>
      <c r="T2293" s="72"/>
      <c r="U2293" s="34"/>
      <c r="V2293" s="34"/>
      <c r="W2293" s="34"/>
      <c r="X2293" s="34"/>
      <c r="Y2293" s="34"/>
      <c r="Z2293" s="34"/>
      <c r="AA2293" s="34"/>
      <c r="AB2293" s="34"/>
      <c r="AC2293" s="34"/>
      <c r="AD2293" s="34"/>
      <c r="AE2293" s="34"/>
      <c r="AT2293" s="17" t="s">
        <v>174</v>
      </c>
      <c r="AU2293" s="17" t="s">
        <v>84</v>
      </c>
    </row>
    <row r="2294" spans="1:65" s="13" customFormat="1" ht="11.25">
      <c r="B2294" s="209"/>
      <c r="C2294" s="210"/>
      <c r="D2294" s="204" t="s">
        <v>176</v>
      </c>
      <c r="E2294" s="211" t="s">
        <v>1</v>
      </c>
      <c r="F2294" s="212" t="s">
        <v>597</v>
      </c>
      <c r="G2294" s="210"/>
      <c r="H2294" s="213">
        <v>3.9</v>
      </c>
      <c r="I2294" s="214"/>
      <c r="J2294" s="210"/>
      <c r="K2294" s="210"/>
      <c r="L2294" s="215"/>
      <c r="M2294" s="216"/>
      <c r="N2294" s="217"/>
      <c r="O2294" s="217"/>
      <c r="P2294" s="217"/>
      <c r="Q2294" s="217"/>
      <c r="R2294" s="217"/>
      <c r="S2294" s="217"/>
      <c r="T2294" s="218"/>
      <c r="AT2294" s="219" t="s">
        <v>176</v>
      </c>
      <c r="AU2294" s="219" t="s">
        <v>84</v>
      </c>
      <c r="AV2294" s="13" t="s">
        <v>84</v>
      </c>
      <c r="AW2294" s="13" t="s">
        <v>32</v>
      </c>
      <c r="AX2294" s="13" t="s">
        <v>76</v>
      </c>
      <c r="AY2294" s="219" t="s">
        <v>164</v>
      </c>
    </row>
    <row r="2295" spans="1:65" s="13" customFormat="1" ht="22.5">
      <c r="B2295" s="209"/>
      <c r="C2295" s="210"/>
      <c r="D2295" s="204" t="s">
        <v>176</v>
      </c>
      <c r="E2295" s="211" t="s">
        <v>1</v>
      </c>
      <c r="F2295" s="212" t="s">
        <v>643</v>
      </c>
      <c r="G2295" s="210"/>
      <c r="H2295" s="213">
        <v>4.3310000000000004</v>
      </c>
      <c r="I2295" s="214"/>
      <c r="J2295" s="210"/>
      <c r="K2295" s="210"/>
      <c r="L2295" s="215"/>
      <c r="M2295" s="216"/>
      <c r="N2295" s="217"/>
      <c r="O2295" s="217"/>
      <c r="P2295" s="217"/>
      <c r="Q2295" s="217"/>
      <c r="R2295" s="217"/>
      <c r="S2295" s="217"/>
      <c r="T2295" s="218"/>
      <c r="AT2295" s="219" t="s">
        <v>176</v>
      </c>
      <c r="AU2295" s="219" t="s">
        <v>84</v>
      </c>
      <c r="AV2295" s="13" t="s">
        <v>84</v>
      </c>
      <c r="AW2295" s="13" t="s">
        <v>32</v>
      </c>
      <c r="AX2295" s="13" t="s">
        <v>76</v>
      </c>
      <c r="AY2295" s="219" t="s">
        <v>164</v>
      </c>
    </row>
    <row r="2296" spans="1:65" s="13" customFormat="1" ht="22.5">
      <c r="B2296" s="209"/>
      <c r="C2296" s="210"/>
      <c r="D2296" s="204" t="s">
        <v>176</v>
      </c>
      <c r="E2296" s="211" t="s">
        <v>1</v>
      </c>
      <c r="F2296" s="212" t="s">
        <v>644</v>
      </c>
      <c r="G2296" s="210"/>
      <c r="H2296" s="213">
        <v>2.8879999999999999</v>
      </c>
      <c r="I2296" s="214"/>
      <c r="J2296" s="210"/>
      <c r="K2296" s="210"/>
      <c r="L2296" s="215"/>
      <c r="M2296" s="216"/>
      <c r="N2296" s="217"/>
      <c r="O2296" s="217"/>
      <c r="P2296" s="217"/>
      <c r="Q2296" s="217"/>
      <c r="R2296" s="217"/>
      <c r="S2296" s="217"/>
      <c r="T2296" s="218"/>
      <c r="AT2296" s="219" t="s">
        <v>176</v>
      </c>
      <c r="AU2296" s="219" t="s">
        <v>84</v>
      </c>
      <c r="AV2296" s="13" t="s">
        <v>84</v>
      </c>
      <c r="AW2296" s="13" t="s">
        <v>32</v>
      </c>
      <c r="AX2296" s="13" t="s">
        <v>76</v>
      </c>
      <c r="AY2296" s="219" t="s">
        <v>164</v>
      </c>
    </row>
    <row r="2297" spans="1:65" s="13" customFormat="1" ht="11.25">
      <c r="B2297" s="209"/>
      <c r="C2297" s="210"/>
      <c r="D2297" s="204" t="s">
        <v>176</v>
      </c>
      <c r="E2297" s="211" t="s">
        <v>1</v>
      </c>
      <c r="F2297" s="212" t="s">
        <v>650</v>
      </c>
      <c r="G2297" s="210"/>
      <c r="H2297" s="213">
        <v>4.5949999999999998</v>
      </c>
      <c r="I2297" s="214"/>
      <c r="J2297" s="210"/>
      <c r="K2297" s="210"/>
      <c r="L2297" s="215"/>
      <c r="M2297" s="216"/>
      <c r="N2297" s="217"/>
      <c r="O2297" s="217"/>
      <c r="P2297" s="217"/>
      <c r="Q2297" s="217"/>
      <c r="R2297" s="217"/>
      <c r="S2297" s="217"/>
      <c r="T2297" s="218"/>
      <c r="AT2297" s="219" t="s">
        <v>176</v>
      </c>
      <c r="AU2297" s="219" t="s">
        <v>84</v>
      </c>
      <c r="AV2297" s="13" t="s">
        <v>84</v>
      </c>
      <c r="AW2297" s="13" t="s">
        <v>32</v>
      </c>
      <c r="AX2297" s="13" t="s">
        <v>76</v>
      </c>
      <c r="AY2297" s="219" t="s">
        <v>164</v>
      </c>
    </row>
    <row r="2298" spans="1:65" s="14" customFormat="1" ht="11.25">
      <c r="B2298" s="220"/>
      <c r="C2298" s="221"/>
      <c r="D2298" s="204" t="s">
        <v>176</v>
      </c>
      <c r="E2298" s="222" t="s">
        <v>1</v>
      </c>
      <c r="F2298" s="223" t="s">
        <v>185</v>
      </c>
      <c r="G2298" s="221"/>
      <c r="H2298" s="224">
        <v>15.714</v>
      </c>
      <c r="I2298" s="225"/>
      <c r="J2298" s="221"/>
      <c r="K2298" s="221"/>
      <c r="L2298" s="226"/>
      <c r="M2298" s="252"/>
      <c r="N2298" s="253"/>
      <c r="O2298" s="253"/>
      <c r="P2298" s="253"/>
      <c r="Q2298" s="253"/>
      <c r="R2298" s="253"/>
      <c r="S2298" s="253"/>
      <c r="T2298" s="254"/>
      <c r="AT2298" s="230" t="s">
        <v>176</v>
      </c>
      <c r="AU2298" s="230" t="s">
        <v>84</v>
      </c>
      <c r="AV2298" s="14" t="s">
        <v>172</v>
      </c>
      <c r="AW2298" s="14" t="s">
        <v>32</v>
      </c>
      <c r="AX2298" s="14" t="s">
        <v>82</v>
      </c>
      <c r="AY2298" s="230" t="s">
        <v>164</v>
      </c>
    </row>
    <row r="2299" spans="1:65" s="2" customFormat="1" ht="6.95" customHeight="1">
      <c r="A2299" s="34"/>
      <c r="B2299" s="54"/>
      <c r="C2299" s="55"/>
      <c r="D2299" s="55"/>
      <c r="E2299" s="55"/>
      <c r="F2299" s="55"/>
      <c r="G2299" s="55"/>
      <c r="H2299" s="55"/>
      <c r="I2299" s="55"/>
      <c r="J2299" s="55"/>
      <c r="K2299" s="55"/>
      <c r="L2299" s="39"/>
      <c r="M2299" s="34"/>
      <c r="O2299" s="34"/>
      <c r="P2299" s="34"/>
      <c r="Q2299" s="34"/>
      <c r="R2299" s="34"/>
      <c r="S2299" s="34"/>
      <c r="T2299" s="34"/>
      <c r="U2299" s="34"/>
      <c r="V2299" s="34"/>
      <c r="W2299" s="34"/>
      <c r="X2299" s="34"/>
      <c r="Y2299" s="34"/>
      <c r="Z2299" s="34"/>
      <c r="AA2299" s="34"/>
      <c r="AB2299" s="34"/>
      <c r="AC2299" s="34"/>
      <c r="AD2299" s="34"/>
      <c r="AE2299" s="34"/>
    </row>
  </sheetData>
  <sheetProtection algorithmName="SHA-512" hashValue="Uu5JkAWEHvHbFSBQRGFp0cocvIrFnsWIWdWMW8Uae5wAnGzuuJ/QKYfqE9nHlNtmz/UQwU3k5jHVmPxUCluGiA==" saltValue="Uogwl7jfJ76A1kgZc/ntwF6k6sq+zxy88bLgquW9teJT/l8jBWegwq5osCwLfrCESH4TbRWtCHBZK3Yofyaq8g==" spinCount="100000" sheet="1" objects="1" scenarios="1" formatColumns="0" formatRows="0" autoFilter="0"/>
  <autoFilter ref="C150:K2298"/>
  <mergeCells count="12">
    <mergeCell ref="E143:H143"/>
    <mergeCell ref="L2:V2"/>
    <mergeCell ref="E85:H85"/>
    <mergeCell ref="E87:H87"/>
    <mergeCell ref="E89:H89"/>
    <mergeCell ref="E139:H139"/>
    <mergeCell ref="E141:H14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7" t="s">
        <v>92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82</v>
      </c>
    </row>
    <row r="4" spans="1:46" s="1" customFormat="1" ht="24.95" customHeight="1">
      <c r="B4" s="20"/>
      <c r="D4" s="117" t="s">
        <v>108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07" t="str">
        <f>'Rekapitulace stavby'!K6</f>
        <v>Stavební úpravy č.p. 45 (RD s 3 byty) - Borová</v>
      </c>
      <c r="F7" s="308"/>
      <c r="G7" s="308"/>
      <c r="H7" s="308"/>
      <c r="L7" s="20"/>
    </row>
    <row r="8" spans="1:46" s="1" customFormat="1" ht="12" customHeight="1">
      <c r="B8" s="20"/>
      <c r="D8" s="119" t="s">
        <v>109</v>
      </c>
      <c r="L8" s="20"/>
    </row>
    <row r="9" spans="1:46" s="2" customFormat="1" ht="16.5" customHeight="1">
      <c r="A9" s="34"/>
      <c r="B9" s="39"/>
      <c r="C9" s="34"/>
      <c r="D9" s="34"/>
      <c r="E9" s="307" t="s">
        <v>110</v>
      </c>
      <c r="F9" s="309"/>
      <c r="G9" s="309"/>
      <c r="H9" s="30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111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0" t="s">
        <v>2957</v>
      </c>
      <c r="F11" s="309"/>
      <c r="G11" s="309"/>
      <c r="H11" s="309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10" t="s">
        <v>21</v>
      </c>
      <c r="G14" s="34"/>
      <c r="H14" s="34"/>
      <c r="I14" s="119" t="s">
        <v>22</v>
      </c>
      <c r="J14" s="120" t="str">
        <f>'Rekapitulace stavby'!AN8</f>
        <v>16. 3. 2021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24</v>
      </c>
      <c r="E16" s="34"/>
      <c r="F16" s="34"/>
      <c r="G16" s="34"/>
      <c r="H16" s="34"/>
      <c r="I16" s="119" t="s">
        <v>25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26</v>
      </c>
      <c r="F17" s="34"/>
      <c r="G17" s="34"/>
      <c r="H17" s="34"/>
      <c r="I17" s="119" t="s">
        <v>27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28</v>
      </c>
      <c r="E19" s="34"/>
      <c r="F19" s="34"/>
      <c r="G19" s="34"/>
      <c r="H19" s="34"/>
      <c r="I19" s="119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1" t="str">
        <f>'Rekapitulace stavby'!E14</f>
        <v>Vyplň údaj</v>
      </c>
      <c r="F20" s="312"/>
      <c r="G20" s="312"/>
      <c r="H20" s="312"/>
      <c r="I20" s="119" t="s">
        <v>27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30</v>
      </c>
      <c r="E22" s="34"/>
      <c r="F22" s="34"/>
      <c r="G22" s="34"/>
      <c r="H22" s="34"/>
      <c r="I22" s="119" t="s">
        <v>25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31</v>
      </c>
      <c r="F23" s="34"/>
      <c r="G23" s="34"/>
      <c r="H23" s="34"/>
      <c r="I23" s="119" t="s">
        <v>27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33</v>
      </c>
      <c r="E25" s="34"/>
      <c r="F25" s="34"/>
      <c r="G25" s="34"/>
      <c r="H25" s="34"/>
      <c r="I25" s="119" t="s">
        <v>25</v>
      </c>
      <c r="J25" s="110" t="s">
        <v>34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">
        <v>31</v>
      </c>
      <c r="F26" s="34"/>
      <c r="G26" s="34"/>
      <c r="H26" s="34"/>
      <c r="I26" s="119" t="s">
        <v>27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35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1"/>
      <c r="B29" s="122"/>
      <c r="C29" s="121"/>
      <c r="D29" s="121"/>
      <c r="E29" s="313" t="s">
        <v>1</v>
      </c>
      <c r="F29" s="313"/>
      <c r="G29" s="313"/>
      <c r="H29" s="313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36</v>
      </c>
      <c r="E32" s="34"/>
      <c r="F32" s="34"/>
      <c r="G32" s="34"/>
      <c r="H32" s="34"/>
      <c r="I32" s="34"/>
      <c r="J32" s="126">
        <f>ROUND(J127,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7" t="s">
        <v>38</v>
      </c>
      <c r="G34" s="34"/>
      <c r="H34" s="34"/>
      <c r="I34" s="127" t="s">
        <v>37</v>
      </c>
      <c r="J34" s="127" t="s">
        <v>39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8" t="s">
        <v>40</v>
      </c>
      <c r="E35" s="119" t="s">
        <v>41</v>
      </c>
      <c r="F35" s="129">
        <f>ROUND((SUM(BE127:BE205)),  2)</f>
        <v>0</v>
      </c>
      <c r="G35" s="34"/>
      <c r="H35" s="34"/>
      <c r="I35" s="130">
        <v>0.21</v>
      </c>
      <c r="J35" s="129">
        <f>ROUND(((SUM(BE127:BE205))*I35),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42</v>
      </c>
      <c r="F36" s="129">
        <f>ROUND((SUM(BF127:BF205)),  2)</f>
        <v>0</v>
      </c>
      <c r="G36" s="34"/>
      <c r="H36" s="34"/>
      <c r="I36" s="130">
        <v>0.15</v>
      </c>
      <c r="J36" s="129">
        <f>ROUND(((SUM(BF127:BF205))*I36),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43</v>
      </c>
      <c r="F37" s="129">
        <f>ROUND((SUM(BG127:BG205)),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44</v>
      </c>
      <c r="F38" s="129">
        <f>ROUND((SUM(BH127:BH205)),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45</v>
      </c>
      <c r="F39" s="129">
        <f>ROUND((SUM(BI127:BI205)),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46</v>
      </c>
      <c r="E41" s="133"/>
      <c r="F41" s="133"/>
      <c r="G41" s="134" t="s">
        <v>47</v>
      </c>
      <c r="H41" s="135" t="s">
        <v>48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49</v>
      </c>
      <c r="E50" s="139"/>
      <c r="F50" s="139"/>
      <c r="G50" s="138" t="s">
        <v>50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51</v>
      </c>
      <c r="E61" s="141"/>
      <c r="F61" s="142" t="s">
        <v>52</v>
      </c>
      <c r="G61" s="140" t="s">
        <v>51</v>
      </c>
      <c r="H61" s="141"/>
      <c r="I61" s="141"/>
      <c r="J61" s="143" t="s">
        <v>52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53</v>
      </c>
      <c r="E65" s="144"/>
      <c r="F65" s="144"/>
      <c r="G65" s="138" t="s">
        <v>54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51</v>
      </c>
      <c r="E76" s="141"/>
      <c r="F76" s="142" t="s">
        <v>52</v>
      </c>
      <c r="G76" s="140" t="s">
        <v>51</v>
      </c>
      <c r="H76" s="141"/>
      <c r="I76" s="141"/>
      <c r="J76" s="143" t="s">
        <v>52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113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14" t="str">
        <f>E7</f>
        <v>Stavební úpravy č.p. 45 (RD s 3 byty) - Borová</v>
      </c>
      <c r="F85" s="315"/>
      <c r="G85" s="315"/>
      <c r="H85" s="31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109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14" t="s">
        <v>110</v>
      </c>
      <c r="F87" s="316"/>
      <c r="G87" s="316"/>
      <c r="H87" s="31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111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62" t="str">
        <f>E11</f>
        <v>SO 02 - Zpevněné plochy</v>
      </c>
      <c r="F89" s="316"/>
      <c r="G89" s="316"/>
      <c r="H89" s="31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Borová</v>
      </c>
      <c r="G91" s="36"/>
      <c r="H91" s="36"/>
      <c r="I91" s="29" t="s">
        <v>22</v>
      </c>
      <c r="J91" s="66" t="str">
        <f>IF(J14="","",J14)</f>
        <v>16. 3. 2021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24</v>
      </c>
      <c r="D93" s="36"/>
      <c r="E93" s="36"/>
      <c r="F93" s="27" t="str">
        <f>E17</f>
        <v>Obec Borová</v>
      </c>
      <c r="G93" s="36"/>
      <c r="H93" s="36"/>
      <c r="I93" s="29" t="s">
        <v>30</v>
      </c>
      <c r="J93" s="32" t="str">
        <f>E23</f>
        <v>Ing. Miloš Vondřejc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28</v>
      </c>
      <c r="D94" s="36"/>
      <c r="E94" s="36"/>
      <c r="F94" s="27" t="str">
        <f>IF(E20="","",E20)</f>
        <v>Vyplň údaj</v>
      </c>
      <c r="G94" s="36"/>
      <c r="H94" s="36"/>
      <c r="I94" s="29" t="s">
        <v>33</v>
      </c>
      <c r="J94" s="32" t="str">
        <f>E26</f>
        <v>Ing. Miloš Vondřejc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49" t="s">
        <v>114</v>
      </c>
      <c r="D96" s="150"/>
      <c r="E96" s="150"/>
      <c r="F96" s="150"/>
      <c r="G96" s="150"/>
      <c r="H96" s="150"/>
      <c r="I96" s="150"/>
      <c r="J96" s="151" t="s">
        <v>115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52" t="s">
        <v>116</v>
      </c>
      <c r="D98" s="36"/>
      <c r="E98" s="36"/>
      <c r="F98" s="36"/>
      <c r="G98" s="36"/>
      <c r="H98" s="36"/>
      <c r="I98" s="36"/>
      <c r="J98" s="84">
        <f>J127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117</v>
      </c>
    </row>
    <row r="99" spans="1:47" s="9" customFormat="1" ht="24.95" customHeight="1">
      <c r="B99" s="153"/>
      <c r="C99" s="154"/>
      <c r="D99" s="155" t="s">
        <v>118</v>
      </c>
      <c r="E99" s="156"/>
      <c r="F99" s="156"/>
      <c r="G99" s="156"/>
      <c r="H99" s="156"/>
      <c r="I99" s="156"/>
      <c r="J99" s="157">
        <f>J128</f>
        <v>0</v>
      </c>
      <c r="K99" s="154"/>
      <c r="L99" s="158"/>
    </row>
    <row r="100" spans="1:47" s="10" customFormat="1" ht="19.899999999999999" customHeight="1">
      <c r="B100" s="159"/>
      <c r="C100" s="104"/>
      <c r="D100" s="160" t="s">
        <v>119</v>
      </c>
      <c r="E100" s="161"/>
      <c r="F100" s="161"/>
      <c r="G100" s="161"/>
      <c r="H100" s="161"/>
      <c r="I100" s="161"/>
      <c r="J100" s="162">
        <f>J129</f>
        <v>0</v>
      </c>
      <c r="K100" s="104"/>
      <c r="L100" s="163"/>
    </row>
    <row r="101" spans="1:47" s="10" customFormat="1" ht="19.899999999999999" customHeight="1">
      <c r="B101" s="159"/>
      <c r="C101" s="104"/>
      <c r="D101" s="160" t="s">
        <v>121</v>
      </c>
      <c r="E101" s="161"/>
      <c r="F101" s="161"/>
      <c r="G101" s="161"/>
      <c r="H101" s="161"/>
      <c r="I101" s="161"/>
      <c r="J101" s="162">
        <f>J163</f>
        <v>0</v>
      </c>
      <c r="K101" s="104"/>
      <c r="L101" s="163"/>
    </row>
    <row r="102" spans="1:47" s="10" customFormat="1" ht="19.899999999999999" customHeight="1">
      <c r="B102" s="159"/>
      <c r="C102" s="104"/>
      <c r="D102" s="160" t="s">
        <v>2958</v>
      </c>
      <c r="E102" s="161"/>
      <c r="F102" s="161"/>
      <c r="G102" s="161"/>
      <c r="H102" s="161"/>
      <c r="I102" s="161"/>
      <c r="J102" s="162">
        <f>J173</f>
        <v>0</v>
      </c>
      <c r="K102" s="104"/>
      <c r="L102" s="163"/>
    </row>
    <row r="103" spans="1:47" s="10" customFormat="1" ht="19.899999999999999" customHeight="1">
      <c r="B103" s="159"/>
      <c r="C103" s="104"/>
      <c r="D103" s="160" t="s">
        <v>123</v>
      </c>
      <c r="E103" s="161"/>
      <c r="F103" s="161"/>
      <c r="G103" s="161"/>
      <c r="H103" s="161"/>
      <c r="I103" s="161"/>
      <c r="J103" s="162">
        <f>J193</f>
        <v>0</v>
      </c>
      <c r="K103" s="104"/>
      <c r="L103" s="163"/>
    </row>
    <row r="104" spans="1:47" s="10" customFormat="1" ht="19.899999999999999" customHeight="1">
      <c r="B104" s="159"/>
      <c r="C104" s="104"/>
      <c r="D104" s="160" t="s">
        <v>124</v>
      </c>
      <c r="E104" s="161"/>
      <c r="F104" s="161"/>
      <c r="G104" s="161"/>
      <c r="H104" s="161"/>
      <c r="I104" s="161"/>
      <c r="J104" s="162">
        <f>J197</f>
        <v>0</v>
      </c>
      <c r="K104" s="104"/>
      <c r="L104" s="163"/>
    </row>
    <row r="105" spans="1:47" s="10" customFormat="1" ht="19.899999999999999" customHeight="1">
      <c r="B105" s="159"/>
      <c r="C105" s="104"/>
      <c r="D105" s="160" t="s">
        <v>126</v>
      </c>
      <c r="E105" s="161"/>
      <c r="F105" s="161"/>
      <c r="G105" s="161"/>
      <c r="H105" s="161"/>
      <c r="I105" s="161"/>
      <c r="J105" s="162">
        <f>J203</f>
        <v>0</v>
      </c>
      <c r="K105" s="104"/>
      <c r="L105" s="163"/>
    </row>
    <row r="106" spans="1:47" s="2" customFormat="1" ht="21.7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s="2" customFormat="1" ht="6.95" customHeight="1">
      <c r="A107" s="34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pans="1:47" s="2" customFormat="1" ht="6.95" customHeight="1">
      <c r="A111" s="34"/>
      <c r="B111" s="56"/>
      <c r="C111" s="57"/>
      <c r="D111" s="57"/>
      <c r="E111" s="57"/>
      <c r="F111" s="57"/>
      <c r="G111" s="57"/>
      <c r="H111" s="57"/>
      <c r="I111" s="57"/>
      <c r="J111" s="57"/>
      <c r="K111" s="57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24.95" customHeight="1">
      <c r="A112" s="34"/>
      <c r="B112" s="35"/>
      <c r="C112" s="23" t="s">
        <v>149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12" customHeight="1">
      <c r="A114" s="34"/>
      <c r="B114" s="35"/>
      <c r="C114" s="29" t="s">
        <v>16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16.5" customHeight="1">
      <c r="A115" s="34"/>
      <c r="B115" s="35"/>
      <c r="C115" s="36"/>
      <c r="D115" s="36"/>
      <c r="E115" s="314" t="str">
        <f>E7</f>
        <v>Stavební úpravy č.p. 45 (RD s 3 byty) - Borová</v>
      </c>
      <c r="F115" s="315"/>
      <c r="G115" s="315"/>
      <c r="H115" s="315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1" customFormat="1" ht="12" customHeight="1">
      <c r="B116" s="21"/>
      <c r="C116" s="29" t="s">
        <v>109</v>
      </c>
      <c r="D116" s="22"/>
      <c r="E116" s="22"/>
      <c r="F116" s="22"/>
      <c r="G116" s="22"/>
      <c r="H116" s="22"/>
      <c r="I116" s="22"/>
      <c r="J116" s="22"/>
      <c r="K116" s="22"/>
      <c r="L116" s="20"/>
    </row>
    <row r="117" spans="1:63" s="2" customFormat="1" ht="16.5" customHeight="1">
      <c r="A117" s="34"/>
      <c r="B117" s="35"/>
      <c r="C117" s="36"/>
      <c r="D117" s="36"/>
      <c r="E117" s="314" t="s">
        <v>110</v>
      </c>
      <c r="F117" s="316"/>
      <c r="G117" s="316"/>
      <c r="H117" s="31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2" customHeight="1">
      <c r="A118" s="34"/>
      <c r="B118" s="35"/>
      <c r="C118" s="29" t="s">
        <v>111</v>
      </c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6.5" customHeight="1">
      <c r="A119" s="34"/>
      <c r="B119" s="35"/>
      <c r="C119" s="36"/>
      <c r="D119" s="36"/>
      <c r="E119" s="262" t="str">
        <f>E11</f>
        <v>SO 02 - Zpevněné plochy</v>
      </c>
      <c r="F119" s="316"/>
      <c r="G119" s="316"/>
      <c r="H119" s="31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12" customHeight="1">
      <c r="A121" s="34"/>
      <c r="B121" s="35"/>
      <c r="C121" s="29" t="s">
        <v>20</v>
      </c>
      <c r="D121" s="36"/>
      <c r="E121" s="36"/>
      <c r="F121" s="27" t="str">
        <f>F14</f>
        <v>Borová</v>
      </c>
      <c r="G121" s="36"/>
      <c r="H121" s="36"/>
      <c r="I121" s="29" t="s">
        <v>22</v>
      </c>
      <c r="J121" s="66" t="str">
        <f>IF(J14="","",J14)</f>
        <v>16. 3. 2021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24</v>
      </c>
      <c r="D123" s="36"/>
      <c r="E123" s="36"/>
      <c r="F123" s="27" t="str">
        <f>E17</f>
        <v>Obec Borová</v>
      </c>
      <c r="G123" s="36"/>
      <c r="H123" s="36"/>
      <c r="I123" s="29" t="s">
        <v>30</v>
      </c>
      <c r="J123" s="32" t="str">
        <f>E23</f>
        <v>Ing. Miloš Vondřejc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28</v>
      </c>
      <c r="D124" s="36"/>
      <c r="E124" s="36"/>
      <c r="F124" s="27" t="str">
        <f>IF(E20="","",E20)</f>
        <v>Vyplň údaj</v>
      </c>
      <c r="G124" s="36"/>
      <c r="H124" s="36"/>
      <c r="I124" s="29" t="s">
        <v>33</v>
      </c>
      <c r="J124" s="32" t="str">
        <f>E26</f>
        <v>Ing. Miloš Vondřejc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0.3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11" customFormat="1" ht="29.25" customHeight="1">
      <c r="A126" s="164"/>
      <c r="B126" s="165"/>
      <c r="C126" s="166" t="s">
        <v>150</v>
      </c>
      <c r="D126" s="167" t="s">
        <v>61</v>
      </c>
      <c r="E126" s="167" t="s">
        <v>57</v>
      </c>
      <c r="F126" s="167" t="s">
        <v>58</v>
      </c>
      <c r="G126" s="167" t="s">
        <v>151</v>
      </c>
      <c r="H126" s="167" t="s">
        <v>152</v>
      </c>
      <c r="I126" s="167" t="s">
        <v>153</v>
      </c>
      <c r="J126" s="167" t="s">
        <v>115</v>
      </c>
      <c r="K126" s="168" t="s">
        <v>154</v>
      </c>
      <c r="L126" s="169"/>
      <c r="M126" s="75" t="s">
        <v>1</v>
      </c>
      <c r="N126" s="76" t="s">
        <v>40</v>
      </c>
      <c r="O126" s="76" t="s">
        <v>155</v>
      </c>
      <c r="P126" s="76" t="s">
        <v>156</v>
      </c>
      <c r="Q126" s="76" t="s">
        <v>157</v>
      </c>
      <c r="R126" s="76" t="s">
        <v>158</v>
      </c>
      <c r="S126" s="76" t="s">
        <v>159</v>
      </c>
      <c r="T126" s="77" t="s">
        <v>160</v>
      </c>
      <c r="U126" s="164"/>
      <c r="V126" s="164"/>
      <c r="W126" s="164"/>
      <c r="X126" s="164"/>
      <c r="Y126" s="164"/>
      <c r="Z126" s="164"/>
      <c r="AA126" s="164"/>
      <c r="AB126" s="164"/>
      <c r="AC126" s="164"/>
      <c r="AD126" s="164"/>
      <c r="AE126" s="164"/>
    </row>
    <row r="127" spans="1:63" s="2" customFormat="1" ht="22.9" customHeight="1">
      <c r="A127" s="34"/>
      <c r="B127" s="35"/>
      <c r="C127" s="82" t="s">
        <v>161</v>
      </c>
      <c r="D127" s="36"/>
      <c r="E127" s="36"/>
      <c r="F127" s="36"/>
      <c r="G127" s="36"/>
      <c r="H127" s="36"/>
      <c r="I127" s="36"/>
      <c r="J127" s="170">
        <f>BK127</f>
        <v>0</v>
      </c>
      <c r="K127" s="36"/>
      <c r="L127" s="39"/>
      <c r="M127" s="78"/>
      <c r="N127" s="171"/>
      <c r="O127" s="79"/>
      <c r="P127" s="172">
        <f>P128</f>
        <v>0</v>
      </c>
      <c r="Q127" s="79"/>
      <c r="R127" s="172">
        <f>R128</f>
        <v>19.213694599999997</v>
      </c>
      <c r="S127" s="79"/>
      <c r="T127" s="173">
        <f>T128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75</v>
      </c>
      <c r="AU127" s="17" t="s">
        <v>117</v>
      </c>
      <c r="BK127" s="174">
        <f>BK128</f>
        <v>0</v>
      </c>
    </row>
    <row r="128" spans="1:63" s="12" customFormat="1" ht="25.9" customHeight="1">
      <c r="B128" s="175"/>
      <c r="C128" s="176"/>
      <c r="D128" s="177" t="s">
        <v>75</v>
      </c>
      <c r="E128" s="178" t="s">
        <v>162</v>
      </c>
      <c r="F128" s="178" t="s">
        <v>163</v>
      </c>
      <c r="G128" s="176"/>
      <c r="H128" s="176"/>
      <c r="I128" s="179"/>
      <c r="J128" s="180">
        <f>BK128</f>
        <v>0</v>
      </c>
      <c r="K128" s="176"/>
      <c r="L128" s="181"/>
      <c r="M128" s="182"/>
      <c r="N128" s="183"/>
      <c r="O128" s="183"/>
      <c r="P128" s="184">
        <f>P129+P163+P173+P193+P197+P203</f>
        <v>0</v>
      </c>
      <c r="Q128" s="183"/>
      <c r="R128" s="184">
        <f>R129+R163+R173+R193+R197+R203</f>
        <v>19.213694599999997</v>
      </c>
      <c r="S128" s="183"/>
      <c r="T128" s="185">
        <f>T129+T163+T173+T193+T197+T203</f>
        <v>0</v>
      </c>
      <c r="AR128" s="186" t="s">
        <v>82</v>
      </c>
      <c r="AT128" s="187" t="s">
        <v>75</v>
      </c>
      <c r="AU128" s="187" t="s">
        <v>76</v>
      </c>
      <c r="AY128" s="186" t="s">
        <v>164</v>
      </c>
      <c r="BK128" s="188">
        <f>BK129+BK163+BK173+BK193+BK197+BK203</f>
        <v>0</v>
      </c>
    </row>
    <row r="129" spans="1:65" s="12" customFormat="1" ht="22.9" customHeight="1">
      <c r="B129" s="175"/>
      <c r="C129" s="176"/>
      <c r="D129" s="177" t="s">
        <v>75</v>
      </c>
      <c r="E129" s="189" t="s">
        <v>82</v>
      </c>
      <c r="F129" s="189" t="s">
        <v>165</v>
      </c>
      <c r="G129" s="176"/>
      <c r="H129" s="176"/>
      <c r="I129" s="179"/>
      <c r="J129" s="190">
        <f>BK129</f>
        <v>0</v>
      </c>
      <c r="K129" s="176"/>
      <c r="L129" s="181"/>
      <c r="M129" s="182"/>
      <c r="N129" s="183"/>
      <c r="O129" s="183"/>
      <c r="P129" s="184">
        <f>SUM(P130:P162)</f>
        <v>0</v>
      </c>
      <c r="Q129" s="183"/>
      <c r="R129" s="184">
        <f>SUM(R130:R162)</f>
        <v>3.3279999999999998E-3</v>
      </c>
      <c r="S129" s="183"/>
      <c r="T129" s="185">
        <f>SUM(T130:T162)</f>
        <v>0</v>
      </c>
      <c r="AR129" s="186" t="s">
        <v>82</v>
      </c>
      <c r="AT129" s="187" t="s">
        <v>75</v>
      </c>
      <c r="AU129" s="187" t="s">
        <v>82</v>
      </c>
      <c r="AY129" s="186" t="s">
        <v>164</v>
      </c>
      <c r="BK129" s="188">
        <f>SUM(BK130:BK162)</f>
        <v>0</v>
      </c>
    </row>
    <row r="130" spans="1:65" s="2" customFormat="1" ht="24.2" customHeight="1">
      <c r="A130" s="34"/>
      <c r="B130" s="35"/>
      <c r="C130" s="191" t="s">
        <v>241</v>
      </c>
      <c r="D130" s="191" t="s">
        <v>167</v>
      </c>
      <c r="E130" s="192" t="s">
        <v>2959</v>
      </c>
      <c r="F130" s="193" t="s">
        <v>2960</v>
      </c>
      <c r="G130" s="194" t="s">
        <v>258</v>
      </c>
      <c r="H130" s="195">
        <v>221.88</v>
      </c>
      <c r="I130" s="196"/>
      <c r="J130" s="197">
        <f>ROUND(I130*H130,2)</f>
        <v>0</v>
      </c>
      <c r="K130" s="193" t="s">
        <v>171</v>
      </c>
      <c r="L130" s="39"/>
      <c r="M130" s="198" t="s">
        <v>1</v>
      </c>
      <c r="N130" s="199" t="s">
        <v>42</v>
      </c>
      <c r="O130" s="71"/>
      <c r="P130" s="200">
        <f>O130*H130</f>
        <v>0</v>
      </c>
      <c r="Q130" s="200">
        <v>0</v>
      </c>
      <c r="R130" s="200">
        <f>Q130*H130</f>
        <v>0</v>
      </c>
      <c r="S130" s="200">
        <v>0</v>
      </c>
      <c r="T130" s="201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2" t="s">
        <v>172</v>
      </c>
      <c r="AT130" s="202" t="s">
        <v>167</v>
      </c>
      <c r="AU130" s="202" t="s">
        <v>84</v>
      </c>
      <c r="AY130" s="17" t="s">
        <v>164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17" t="s">
        <v>84</v>
      </c>
      <c r="BK130" s="203">
        <f>ROUND(I130*H130,2)</f>
        <v>0</v>
      </c>
      <c r="BL130" s="17" t="s">
        <v>172</v>
      </c>
      <c r="BM130" s="202" t="s">
        <v>2961</v>
      </c>
    </row>
    <row r="131" spans="1:65" s="2" customFormat="1" ht="19.5">
      <c r="A131" s="34"/>
      <c r="B131" s="35"/>
      <c r="C131" s="36"/>
      <c r="D131" s="204" t="s">
        <v>174</v>
      </c>
      <c r="E131" s="36"/>
      <c r="F131" s="205" t="s">
        <v>2962</v>
      </c>
      <c r="G131" s="36"/>
      <c r="H131" s="36"/>
      <c r="I131" s="206"/>
      <c r="J131" s="36"/>
      <c r="K131" s="36"/>
      <c r="L131" s="39"/>
      <c r="M131" s="207"/>
      <c r="N131" s="208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174</v>
      </c>
      <c r="AU131" s="17" t="s">
        <v>84</v>
      </c>
    </row>
    <row r="132" spans="1:65" s="13" customFormat="1" ht="11.25">
      <c r="B132" s="209"/>
      <c r="C132" s="210"/>
      <c r="D132" s="204" t="s">
        <v>176</v>
      </c>
      <c r="E132" s="211" t="s">
        <v>1</v>
      </c>
      <c r="F132" s="212" t="s">
        <v>2963</v>
      </c>
      <c r="G132" s="210"/>
      <c r="H132" s="213">
        <v>221.88</v>
      </c>
      <c r="I132" s="214"/>
      <c r="J132" s="210"/>
      <c r="K132" s="210"/>
      <c r="L132" s="215"/>
      <c r="M132" s="216"/>
      <c r="N132" s="217"/>
      <c r="O132" s="217"/>
      <c r="P132" s="217"/>
      <c r="Q132" s="217"/>
      <c r="R132" s="217"/>
      <c r="S132" s="217"/>
      <c r="T132" s="218"/>
      <c r="AT132" s="219" t="s">
        <v>176</v>
      </c>
      <c r="AU132" s="219" t="s">
        <v>84</v>
      </c>
      <c r="AV132" s="13" t="s">
        <v>84</v>
      </c>
      <c r="AW132" s="13" t="s">
        <v>32</v>
      </c>
      <c r="AX132" s="13" t="s">
        <v>82</v>
      </c>
      <c r="AY132" s="219" t="s">
        <v>164</v>
      </c>
    </row>
    <row r="133" spans="1:65" s="2" customFormat="1" ht="24.2" customHeight="1">
      <c r="A133" s="34"/>
      <c r="B133" s="35"/>
      <c r="C133" s="191" t="s">
        <v>249</v>
      </c>
      <c r="D133" s="191" t="s">
        <v>167</v>
      </c>
      <c r="E133" s="192" t="s">
        <v>2964</v>
      </c>
      <c r="F133" s="193" t="s">
        <v>2965</v>
      </c>
      <c r="G133" s="194" t="s">
        <v>170</v>
      </c>
      <c r="H133" s="195">
        <v>55.865000000000002</v>
      </c>
      <c r="I133" s="196"/>
      <c r="J133" s="197">
        <f>ROUND(I133*H133,2)</f>
        <v>0</v>
      </c>
      <c r="K133" s="193" t="s">
        <v>171</v>
      </c>
      <c r="L133" s="39"/>
      <c r="M133" s="198" t="s">
        <v>1</v>
      </c>
      <c r="N133" s="199" t="s">
        <v>42</v>
      </c>
      <c r="O133" s="71"/>
      <c r="P133" s="200">
        <f>O133*H133</f>
        <v>0</v>
      </c>
      <c r="Q133" s="200">
        <v>0</v>
      </c>
      <c r="R133" s="200">
        <f>Q133*H133</f>
        <v>0</v>
      </c>
      <c r="S133" s="200">
        <v>0</v>
      </c>
      <c r="T133" s="201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2" t="s">
        <v>172</v>
      </c>
      <c r="AT133" s="202" t="s">
        <v>167</v>
      </c>
      <c r="AU133" s="202" t="s">
        <v>84</v>
      </c>
      <c r="AY133" s="17" t="s">
        <v>164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17" t="s">
        <v>84</v>
      </c>
      <c r="BK133" s="203">
        <f>ROUND(I133*H133,2)</f>
        <v>0</v>
      </c>
      <c r="BL133" s="17" t="s">
        <v>172</v>
      </c>
      <c r="BM133" s="202" t="s">
        <v>2966</v>
      </c>
    </row>
    <row r="134" spans="1:65" s="2" customFormat="1" ht="19.5">
      <c r="A134" s="34"/>
      <c r="B134" s="35"/>
      <c r="C134" s="36"/>
      <c r="D134" s="204" t="s">
        <v>174</v>
      </c>
      <c r="E134" s="36"/>
      <c r="F134" s="205" t="s">
        <v>2967</v>
      </c>
      <c r="G134" s="36"/>
      <c r="H134" s="36"/>
      <c r="I134" s="206"/>
      <c r="J134" s="36"/>
      <c r="K134" s="36"/>
      <c r="L134" s="39"/>
      <c r="M134" s="207"/>
      <c r="N134" s="208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174</v>
      </c>
      <c r="AU134" s="17" t="s">
        <v>84</v>
      </c>
    </row>
    <row r="135" spans="1:65" s="13" customFormat="1" ht="11.25">
      <c r="B135" s="209"/>
      <c r="C135" s="210"/>
      <c r="D135" s="204" t="s">
        <v>176</v>
      </c>
      <c r="E135" s="211" t="s">
        <v>1</v>
      </c>
      <c r="F135" s="212" t="s">
        <v>2968</v>
      </c>
      <c r="G135" s="210"/>
      <c r="H135" s="213">
        <v>19.625</v>
      </c>
      <c r="I135" s="214"/>
      <c r="J135" s="210"/>
      <c r="K135" s="210"/>
      <c r="L135" s="215"/>
      <c r="M135" s="216"/>
      <c r="N135" s="217"/>
      <c r="O135" s="217"/>
      <c r="P135" s="217"/>
      <c r="Q135" s="217"/>
      <c r="R135" s="217"/>
      <c r="S135" s="217"/>
      <c r="T135" s="218"/>
      <c r="AT135" s="219" t="s">
        <v>176</v>
      </c>
      <c r="AU135" s="219" t="s">
        <v>84</v>
      </c>
      <c r="AV135" s="13" t="s">
        <v>84</v>
      </c>
      <c r="AW135" s="13" t="s">
        <v>32</v>
      </c>
      <c r="AX135" s="13" t="s">
        <v>76</v>
      </c>
      <c r="AY135" s="219" t="s">
        <v>164</v>
      </c>
    </row>
    <row r="136" spans="1:65" s="13" customFormat="1" ht="11.25">
      <c r="B136" s="209"/>
      <c r="C136" s="210"/>
      <c r="D136" s="204" t="s">
        <v>176</v>
      </c>
      <c r="E136" s="211" t="s">
        <v>1</v>
      </c>
      <c r="F136" s="212" t="s">
        <v>2969</v>
      </c>
      <c r="G136" s="210"/>
      <c r="H136" s="213">
        <v>36.24</v>
      </c>
      <c r="I136" s="214"/>
      <c r="J136" s="210"/>
      <c r="K136" s="210"/>
      <c r="L136" s="215"/>
      <c r="M136" s="216"/>
      <c r="N136" s="217"/>
      <c r="O136" s="217"/>
      <c r="P136" s="217"/>
      <c r="Q136" s="217"/>
      <c r="R136" s="217"/>
      <c r="S136" s="217"/>
      <c r="T136" s="218"/>
      <c r="AT136" s="219" t="s">
        <v>176</v>
      </c>
      <c r="AU136" s="219" t="s">
        <v>84</v>
      </c>
      <c r="AV136" s="13" t="s">
        <v>84</v>
      </c>
      <c r="AW136" s="13" t="s">
        <v>32</v>
      </c>
      <c r="AX136" s="13" t="s">
        <v>76</v>
      </c>
      <c r="AY136" s="219" t="s">
        <v>164</v>
      </c>
    </row>
    <row r="137" spans="1:65" s="14" customFormat="1" ht="11.25">
      <c r="B137" s="220"/>
      <c r="C137" s="221"/>
      <c r="D137" s="204" t="s">
        <v>176</v>
      </c>
      <c r="E137" s="222" t="s">
        <v>1</v>
      </c>
      <c r="F137" s="223" t="s">
        <v>185</v>
      </c>
      <c r="G137" s="221"/>
      <c r="H137" s="224">
        <v>55.865000000000002</v>
      </c>
      <c r="I137" s="225"/>
      <c r="J137" s="221"/>
      <c r="K137" s="221"/>
      <c r="L137" s="226"/>
      <c r="M137" s="227"/>
      <c r="N137" s="228"/>
      <c r="O137" s="228"/>
      <c r="P137" s="228"/>
      <c r="Q137" s="228"/>
      <c r="R137" s="228"/>
      <c r="S137" s="228"/>
      <c r="T137" s="229"/>
      <c r="AT137" s="230" t="s">
        <v>176</v>
      </c>
      <c r="AU137" s="230" t="s">
        <v>84</v>
      </c>
      <c r="AV137" s="14" t="s">
        <v>172</v>
      </c>
      <c r="AW137" s="14" t="s">
        <v>32</v>
      </c>
      <c r="AX137" s="14" t="s">
        <v>82</v>
      </c>
      <c r="AY137" s="230" t="s">
        <v>164</v>
      </c>
    </row>
    <row r="138" spans="1:65" s="2" customFormat="1" ht="24.2" customHeight="1">
      <c r="A138" s="34"/>
      <c r="B138" s="35"/>
      <c r="C138" s="191" t="s">
        <v>291</v>
      </c>
      <c r="D138" s="191" t="s">
        <v>167</v>
      </c>
      <c r="E138" s="192" t="s">
        <v>187</v>
      </c>
      <c r="F138" s="193" t="s">
        <v>188</v>
      </c>
      <c r="G138" s="194" t="s">
        <v>170</v>
      </c>
      <c r="H138" s="195">
        <v>51.44</v>
      </c>
      <c r="I138" s="196"/>
      <c r="J138" s="197">
        <f>ROUND(I138*H138,2)</f>
        <v>0</v>
      </c>
      <c r="K138" s="193" t="s">
        <v>171</v>
      </c>
      <c r="L138" s="39"/>
      <c r="M138" s="198" t="s">
        <v>1</v>
      </c>
      <c r="N138" s="199" t="s">
        <v>42</v>
      </c>
      <c r="O138" s="71"/>
      <c r="P138" s="200">
        <f>O138*H138</f>
        <v>0</v>
      </c>
      <c r="Q138" s="200">
        <v>0</v>
      </c>
      <c r="R138" s="200">
        <f>Q138*H138</f>
        <v>0</v>
      </c>
      <c r="S138" s="200">
        <v>0</v>
      </c>
      <c r="T138" s="201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2" t="s">
        <v>172</v>
      </c>
      <c r="AT138" s="202" t="s">
        <v>167</v>
      </c>
      <c r="AU138" s="202" t="s">
        <v>84</v>
      </c>
      <c r="AY138" s="17" t="s">
        <v>164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17" t="s">
        <v>84</v>
      </c>
      <c r="BK138" s="203">
        <f>ROUND(I138*H138,2)</f>
        <v>0</v>
      </c>
      <c r="BL138" s="17" t="s">
        <v>172</v>
      </c>
      <c r="BM138" s="202" t="s">
        <v>2970</v>
      </c>
    </row>
    <row r="139" spans="1:65" s="2" customFormat="1" ht="39">
      <c r="A139" s="34"/>
      <c r="B139" s="35"/>
      <c r="C139" s="36"/>
      <c r="D139" s="204" t="s">
        <v>174</v>
      </c>
      <c r="E139" s="36"/>
      <c r="F139" s="205" t="s">
        <v>190</v>
      </c>
      <c r="G139" s="36"/>
      <c r="H139" s="36"/>
      <c r="I139" s="206"/>
      <c r="J139" s="36"/>
      <c r="K139" s="36"/>
      <c r="L139" s="39"/>
      <c r="M139" s="207"/>
      <c r="N139" s="208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174</v>
      </c>
      <c r="AU139" s="17" t="s">
        <v>84</v>
      </c>
    </row>
    <row r="140" spans="1:65" s="13" customFormat="1" ht="11.25">
      <c r="B140" s="209"/>
      <c r="C140" s="210"/>
      <c r="D140" s="204" t="s">
        <v>176</v>
      </c>
      <c r="E140" s="211" t="s">
        <v>1</v>
      </c>
      <c r="F140" s="212" t="s">
        <v>2971</v>
      </c>
      <c r="G140" s="210"/>
      <c r="H140" s="213">
        <v>51.44</v>
      </c>
      <c r="I140" s="214"/>
      <c r="J140" s="210"/>
      <c r="K140" s="210"/>
      <c r="L140" s="215"/>
      <c r="M140" s="216"/>
      <c r="N140" s="217"/>
      <c r="O140" s="217"/>
      <c r="P140" s="217"/>
      <c r="Q140" s="217"/>
      <c r="R140" s="217"/>
      <c r="S140" s="217"/>
      <c r="T140" s="218"/>
      <c r="AT140" s="219" t="s">
        <v>176</v>
      </c>
      <c r="AU140" s="219" t="s">
        <v>84</v>
      </c>
      <c r="AV140" s="13" t="s">
        <v>84</v>
      </c>
      <c r="AW140" s="13" t="s">
        <v>32</v>
      </c>
      <c r="AX140" s="13" t="s">
        <v>82</v>
      </c>
      <c r="AY140" s="219" t="s">
        <v>164</v>
      </c>
    </row>
    <row r="141" spans="1:65" s="2" customFormat="1" ht="37.9" customHeight="1">
      <c r="A141" s="34"/>
      <c r="B141" s="35"/>
      <c r="C141" s="191" t="s">
        <v>178</v>
      </c>
      <c r="D141" s="191" t="s">
        <v>167</v>
      </c>
      <c r="E141" s="192" t="s">
        <v>193</v>
      </c>
      <c r="F141" s="193" t="s">
        <v>194</v>
      </c>
      <c r="G141" s="194" t="s">
        <v>170</v>
      </c>
      <c r="H141" s="195">
        <v>1903.28</v>
      </c>
      <c r="I141" s="196"/>
      <c r="J141" s="197">
        <f>ROUND(I141*H141,2)</f>
        <v>0</v>
      </c>
      <c r="K141" s="193" t="s">
        <v>171</v>
      </c>
      <c r="L141" s="39"/>
      <c r="M141" s="198" t="s">
        <v>1</v>
      </c>
      <c r="N141" s="199" t="s">
        <v>42</v>
      </c>
      <c r="O141" s="71"/>
      <c r="P141" s="200">
        <f>O141*H141</f>
        <v>0</v>
      </c>
      <c r="Q141" s="200">
        <v>0</v>
      </c>
      <c r="R141" s="200">
        <f>Q141*H141</f>
        <v>0</v>
      </c>
      <c r="S141" s="200">
        <v>0</v>
      </c>
      <c r="T141" s="201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2" t="s">
        <v>172</v>
      </c>
      <c r="AT141" s="202" t="s">
        <v>167</v>
      </c>
      <c r="AU141" s="202" t="s">
        <v>84</v>
      </c>
      <c r="AY141" s="17" t="s">
        <v>164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7" t="s">
        <v>84</v>
      </c>
      <c r="BK141" s="203">
        <f>ROUND(I141*H141,2)</f>
        <v>0</v>
      </c>
      <c r="BL141" s="17" t="s">
        <v>172</v>
      </c>
      <c r="BM141" s="202" t="s">
        <v>2972</v>
      </c>
    </row>
    <row r="142" spans="1:65" s="2" customFormat="1" ht="39">
      <c r="A142" s="34"/>
      <c r="B142" s="35"/>
      <c r="C142" s="36"/>
      <c r="D142" s="204" t="s">
        <v>174</v>
      </c>
      <c r="E142" s="36"/>
      <c r="F142" s="205" t="s">
        <v>196</v>
      </c>
      <c r="G142" s="36"/>
      <c r="H142" s="36"/>
      <c r="I142" s="206"/>
      <c r="J142" s="36"/>
      <c r="K142" s="36"/>
      <c r="L142" s="39"/>
      <c r="M142" s="207"/>
      <c r="N142" s="208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174</v>
      </c>
      <c r="AU142" s="17" t="s">
        <v>84</v>
      </c>
    </row>
    <row r="143" spans="1:65" s="13" customFormat="1" ht="11.25">
      <c r="B143" s="209"/>
      <c r="C143" s="210"/>
      <c r="D143" s="204" t="s">
        <v>176</v>
      </c>
      <c r="E143" s="211" t="s">
        <v>1</v>
      </c>
      <c r="F143" s="212" t="s">
        <v>2973</v>
      </c>
      <c r="G143" s="210"/>
      <c r="H143" s="213">
        <v>1903.28</v>
      </c>
      <c r="I143" s="214"/>
      <c r="J143" s="210"/>
      <c r="K143" s="210"/>
      <c r="L143" s="215"/>
      <c r="M143" s="216"/>
      <c r="N143" s="217"/>
      <c r="O143" s="217"/>
      <c r="P143" s="217"/>
      <c r="Q143" s="217"/>
      <c r="R143" s="217"/>
      <c r="S143" s="217"/>
      <c r="T143" s="218"/>
      <c r="AT143" s="219" t="s">
        <v>176</v>
      </c>
      <c r="AU143" s="219" t="s">
        <v>84</v>
      </c>
      <c r="AV143" s="13" t="s">
        <v>84</v>
      </c>
      <c r="AW143" s="13" t="s">
        <v>32</v>
      </c>
      <c r="AX143" s="13" t="s">
        <v>82</v>
      </c>
      <c r="AY143" s="219" t="s">
        <v>164</v>
      </c>
    </row>
    <row r="144" spans="1:65" s="2" customFormat="1" ht="14.45" customHeight="1">
      <c r="A144" s="34"/>
      <c r="B144" s="35"/>
      <c r="C144" s="191" t="s">
        <v>255</v>
      </c>
      <c r="D144" s="191" t="s">
        <v>167</v>
      </c>
      <c r="E144" s="192" t="s">
        <v>199</v>
      </c>
      <c r="F144" s="193" t="s">
        <v>200</v>
      </c>
      <c r="G144" s="194" t="s">
        <v>170</v>
      </c>
      <c r="H144" s="195">
        <v>51.44</v>
      </c>
      <c r="I144" s="196"/>
      <c r="J144" s="197">
        <f>ROUND(I144*H144,2)</f>
        <v>0</v>
      </c>
      <c r="K144" s="193" t="s">
        <v>171</v>
      </c>
      <c r="L144" s="39"/>
      <c r="M144" s="198" t="s">
        <v>1</v>
      </c>
      <c r="N144" s="199" t="s">
        <v>42</v>
      </c>
      <c r="O144" s="71"/>
      <c r="P144" s="200">
        <f>O144*H144</f>
        <v>0</v>
      </c>
      <c r="Q144" s="200">
        <v>0</v>
      </c>
      <c r="R144" s="200">
        <f>Q144*H144</f>
        <v>0</v>
      </c>
      <c r="S144" s="200">
        <v>0</v>
      </c>
      <c r="T144" s="201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2" t="s">
        <v>172</v>
      </c>
      <c r="AT144" s="202" t="s">
        <v>167</v>
      </c>
      <c r="AU144" s="202" t="s">
        <v>84</v>
      </c>
      <c r="AY144" s="17" t="s">
        <v>164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17" t="s">
        <v>84</v>
      </c>
      <c r="BK144" s="203">
        <f>ROUND(I144*H144,2)</f>
        <v>0</v>
      </c>
      <c r="BL144" s="17" t="s">
        <v>172</v>
      </c>
      <c r="BM144" s="202" t="s">
        <v>2974</v>
      </c>
    </row>
    <row r="145" spans="1:65" s="2" customFormat="1" ht="11.25">
      <c r="A145" s="34"/>
      <c r="B145" s="35"/>
      <c r="C145" s="36"/>
      <c r="D145" s="204" t="s">
        <v>174</v>
      </c>
      <c r="E145" s="36"/>
      <c r="F145" s="205" t="s">
        <v>202</v>
      </c>
      <c r="G145" s="36"/>
      <c r="H145" s="36"/>
      <c r="I145" s="206"/>
      <c r="J145" s="36"/>
      <c r="K145" s="36"/>
      <c r="L145" s="39"/>
      <c r="M145" s="207"/>
      <c r="N145" s="208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174</v>
      </c>
      <c r="AU145" s="17" t="s">
        <v>84</v>
      </c>
    </row>
    <row r="146" spans="1:65" s="13" customFormat="1" ht="11.25">
      <c r="B146" s="209"/>
      <c r="C146" s="210"/>
      <c r="D146" s="204" t="s">
        <v>176</v>
      </c>
      <c r="E146" s="211" t="s">
        <v>1</v>
      </c>
      <c r="F146" s="212" t="s">
        <v>2975</v>
      </c>
      <c r="G146" s="210"/>
      <c r="H146" s="213">
        <v>51.44</v>
      </c>
      <c r="I146" s="214"/>
      <c r="J146" s="210"/>
      <c r="K146" s="210"/>
      <c r="L146" s="215"/>
      <c r="M146" s="216"/>
      <c r="N146" s="217"/>
      <c r="O146" s="217"/>
      <c r="P146" s="217"/>
      <c r="Q146" s="217"/>
      <c r="R146" s="217"/>
      <c r="S146" s="217"/>
      <c r="T146" s="218"/>
      <c r="AT146" s="219" t="s">
        <v>176</v>
      </c>
      <c r="AU146" s="219" t="s">
        <v>84</v>
      </c>
      <c r="AV146" s="13" t="s">
        <v>84</v>
      </c>
      <c r="AW146" s="13" t="s">
        <v>32</v>
      </c>
      <c r="AX146" s="13" t="s">
        <v>82</v>
      </c>
      <c r="AY146" s="219" t="s">
        <v>164</v>
      </c>
    </row>
    <row r="147" spans="1:65" s="2" customFormat="1" ht="24.2" customHeight="1">
      <c r="A147" s="34"/>
      <c r="B147" s="35"/>
      <c r="C147" s="191" t="s">
        <v>2976</v>
      </c>
      <c r="D147" s="191" t="s">
        <v>167</v>
      </c>
      <c r="E147" s="192" t="s">
        <v>205</v>
      </c>
      <c r="F147" s="193" t="s">
        <v>206</v>
      </c>
      <c r="G147" s="194" t="s">
        <v>207</v>
      </c>
      <c r="H147" s="195">
        <v>87.447999999999993</v>
      </c>
      <c r="I147" s="196"/>
      <c r="J147" s="197">
        <f>ROUND(I147*H147,2)</f>
        <v>0</v>
      </c>
      <c r="K147" s="193" t="s">
        <v>171</v>
      </c>
      <c r="L147" s="39"/>
      <c r="M147" s="198" t="s">
        <v>1</v>
      </c>
      <c r="N147" s="199" t="s">
        <v>42</v>
      </c>
      <c r="O147" s="71"/>
      <c r="P147" s="200">
        <f>O147*H147</f>
        <v>0</v>
      </c>
      <c r="Q147" s="200">
        <v>0</v>
      </c>
      <c r="R147" s="200">
        <f>Q147*H147</f>
        <v>0</v>
      </c>
      <c r="S147" s="200">
        <v>0</v>
      </c>
      <c r="T147" s="201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2" t="s">
        <v>172</v>
      </c>
      <c r="AT147" s="202" t="s">
        <v>167</v>
      </c>
      <c r="AU147" s="202" t="s">
        <v>84</v>
      </c>
      <c r="AY147" s="17" t="s">
        <v>164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7" t="s">
        <v>84</v>
      </c>
      <c r="BK147" s="203">
        <f>ROUND(I147*H147,2)</f>
        <v>0</v>
      </c>
      <c r="BL147" s="17" t="s">
        <v>172</v>
      </c>
      <c r="BM147" s="202" t="s">
        <v>2977</v>
      </c>
    </row>
    <row r="148" spans="1:65" s="2" customFormat="1" ht="29.25">
      <c r="A148" s="34"/>
      <c r="B148" s="35"/>
      <c r="C148" s="36"/>
      <c r="D148" s="204" t="s">
        <v>174</v>
      </c>
      <c r="E148" s="36"/>
      <c r="F148" s="205" t="s">
        <v>209</v>
      </c>
      <c r="G148" s="36"/>
      <c r="H148" s="36"/>
      <c r="I148" s="206"/>
      <c r="J148" s="36"/>
      <c r="K148" s="36"/>
      <c r="L148" s="39"/>
      <c r="M148" s="207"/>
      <c r="N148" s="208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174</v>
      </c>
      <c r="AU148" s="17" t="s">
        <v>84</v>
      </c>
    </row>
    <row r="149" spans="1:65" s="13" customFormat="1" ht="11.25">
      <c r="B149" s="209"/>
      <c r="C149" s="210"/>
      <c r="D149" s="204" t="s">
        <v>176</v>
      </c>
      <c r="E149" s="211" t="s">
        <v>1</v>
      </c>
      <c r="F149" s="212" t="s">
        <v>2978</v>
      </c>
      <c r="G149" s="210"/>
      <c r="H149" s="213">
        <v>87.447999999999993</v>
      </c>
      <c r="I149" s="214"/>
      <c r="J149" s="210"/>
      <c r="K149" s="210"/>
      <c r="L149" s="215"/>
      <c r="M149" s="216"/>
      <c r="N149" s="217"/>
      <c r="O149" s="217"/>
      <c r="P149" s="217"/>
      <c r="Q149" s="217"/>
      <c r="R149" s="217"/>
      <c r="S149" s="217"/>
      <c r="T149" s="218"/>
      <c r="AT149" s="219" t="s">
        <v>176</v>
      </c>
      <c r="AU149" s="219" t="s">
        <v>84</v>
      </c>
      <c r="AV149" s="13" t="s">
        <v>84</v>
      </c>
      <c r="AW149" s="13" t="s">
        <v>32</v>
      </c>
      <c r="AX149" s="13" t="s">
        <v>82</v>
      </c>
      <c r="AY149" s="219" t="s">
        <v>164</v>
      </c>
    </row>
    <row r="150" spans="1:65" s="2" customFormat="1" ht="24.2" customHeight="1">
      <c r="A150" s="34"/>
      <c r="B150" s="35"/>
      <c r="C150" s="191" t="s">
        <v>285</v>
      </c>
      <c r="D150" s="191" t="s">
        <v>167</v>
      </c>
      <c r="E150" s="192" t="s">
        <v>225</v>
      </c>
      <c r="F150" s="193" t="s">
        <v>226</v>
      </c>
      <c r="G150" s="194" t="s">
        <v>170</v>
      </c>
      <c r="H150" s="195">
        <v>4.4249999999999998</v>
      </c>
      <c r="I150" s="196"/>
      <c r="J150" s="197">
        <f>ROUND(I150*H150,2)</f>
        <v>0</v>
      </c>
      <c r="K150" s="193" t="s">
        <v>171</v>
      </c>
      <c r="L150" s="39"/>
      <c r="M150" s="198" t="s">
        <v>1</v>
      </c>
      <c r="N150" s="199" t="s">
        <v>42</v>
      </c>
      <c r="O150" s="71"/>
      <c r="P150" s="200">
        <f>O150*H150</f>
        <v>0</v>
      </c>
      <c r="Q150" s="200">
        <v>0</v>
      </c>
      <c r="R150" s="200">
        <f>Q150*H150</f>
        <v>0</v>
      </c>
      <c r="S150" s="200">
        <v>0</v>
      </c>
      <c r="T150" s="201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2" t="s">
        <v>172</v>
      </c>
      <c r="AT150" s="202" t="s">
        <v>167</v>
      </c>
      <c r="AU150" s="202" t="s">
        <v>84</v>
      </c>
      <c r="AY150" s="17" t="s">
        <v>164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7" t="s">
        <v>84</v>
      </c>
      <c r="BK150" s="203">
        <f>ROUND(I150*H150,2)</f>
        <v>0</v>
      </c>
      <c r="BL150" s="17" t="s">
        <v>172</v>
      </c>
      <c r="BM150" s="202" t="s">
        <v>2979</v>
      </c>
    </row>
    <row r="151" spans="1:65" s="2" customFormat="1" ht="39">
      <c r="A151" s="34"/>
      <c r="B151" s="35"/>
      <c r="C151" s="36"/>
      <c r="D151" s="204" t="s">
        <v>174</v>
      </c>
      <c r="E151" s="36"/>
      <c r="F151" s="205" t="s">
        <v>228</v>
      </c>
      <c r="G151" s="36"/>
      <c r="H151" s="36"/>
      <c r="I151" s="206"/>
      <c r="J151" s="36"/>
      <c r="K151" s="36"/>
      <c r="L151" s="39"/>
      <c r="M151" s="207"/>
      <c r="N151" s="208"/>
      <c r="O151" s="71"/>
      <c r="P151" s="71"/>
      <c r="Q151" s="71"/>
      <c r="R151" s="71"/>
      <c r="S151" s="71"/>
      <c r="T151" s="72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174</v>
      </c>
      <c r="AU151" s="17" t="s">
        <v>84</v>
      </c>
    </row>
    <row r="152" spans="1:65" s="13" customFormat="1" ht="11.25">
      <c r="B152" s="209"/>
      <c r="C152" s="210"/>
      <c r="D152" s="204" t="s">
        <v>176</v>
      </c>
      <c r="E152" s="211" t="s">
        <v>1</v>
      </c>
      <c r="F152" s="212" t="s">
        <v>2980</v>
      </c>
      <c r="G152" s="210"/>
      <c r="H152" s="213">
        <v>4.4249999999999998</v>
      </c>
      <c r="I152" s="214"/>
      <c r="J152" s="210"/>
      <c r="K152" s="210"/>
      <c r="L152" s="215"/>
      <c r="M152" s="216"/>
      <c r="N152" s="217"/>
      <c r="O152" s="217"/>
      <c r="P152" s="217"/>
      <c r="Q152" s="217"/>
      <c r="R152" s="217"/>
      <c r="S152" s="217"/>
      <c r="T152" s="218"/>
      <c r="AT152" s="219" t="s">
        <v>176</v>
      </c>
      <c r="AU152" s="219" t="s">
        <v>84</v>
      </c>
      <c r="AV152" s="13" t="s">
        <v>84</v>
      </c>
      <c r="AW152" s="13" t="s">
        <v>32</v>
      </c>
      <c r="AX152" s="13" t="s">
        <v>76</v>
      </c>
      <c r="AY152" s="219" t="s">
        <v>164</v>
      </c>
    </row>
    <row r="153" spans="1:65" s="14" customFormat="1" ht="11.25">
      <c r="B153" s="220"/>
      <c r="C153" s="221"/>
      <c r="D153" s="204" t="s">
        <v>176</v>
      </c>
      <c r="E153" s="222" t="s">
        <v>1</v>
      </c>
      <c r="F153" s="223" t="s">
        <v>185</v>
      </c>
      <c r="G153" s="221"/>
      <c r="H153" s="224">
        <v>4.4249999999999998</v>
      </c>
      <c r="I153" s="225"/>
      <c r="J153" s="221"/>
      <c r="K153" s="221"/>
      <c r="L153" s="226"/>
      <c r="M153" s="227"/>
      <c r="N153" s="228"/>
      <c r="O153" s="228"/>
      <c r="P153" s="228"/>
      <c r="Q153" s="228"/>
      <c r="R153" s="228"/>
      <c r="S153" s="228"/>
      <c r="T153" s="229"/>
      <c r="AT153" s="230" t="s">
        <v>176</v>
      </c>
      <c r="AU153" s="230" t="s">
        <v>84</v>
      </c>
      <c r="AV153" s="14" t="s">
        <v>172</v>
      </c>
      <c r="AW153" s="14" t="s">
        <v>32</v>
      </c>
      <c r="AX153" s="14" t="s">
        <v>82</v>
      </c>
      <c r="AY153" s="230" t="s">
        <v>164</v>
      </c>
    </row>
    <row r="154" spans="1:65" s="2" customFormat="1" ht="24.2" customHeight="1">
      <c r="A154" s="34"/>
      <c r="B154" s="35"/>
      <c r="C154" s="191" t="s">
        <v>262</v>
      </c>
      <c r="D154" s="191" t="s">
        <v>167</v>
      </c>
      <c r="E154" s="192" t="s">
        <v>2981</v>
      </c>
      <c r="F154" s="193" t="s">
        <v>2982</v>
      </c>
      <c r="G154" s="194" t="s">
        <v>258</v>
      </c>
      <c r="H154" s="195">
        <v>221.88</v>
      </c>
      <c r="I154" s="196"/>
      <c r="J154" s="197">
        <f>ROUND(I154*H154,2)</f>
        <v>0</v>
      </c>
      <c r="K154" s="193" t="s">
        <v>171</v>
      </c>
      <c r="L154" s="39"/>
      <c r="M154" s="198" t="s">
        <v>1</v>
      </c>
      <c r="N154" s="199" t="s">
        <v>42</v>
      </c>
      <c r="O154" s="71"/>
      <c r="P154" s="200">
        <f>O154*H154</f>
        <v>0</v>
      </c>
      <c r="Q154" s="200">
        <v>0</v>
      </c>
      <c r="R154" s="200">
        <f>Q154*H154</f>
        <v>0</v>
      </c>
      <c r="S154" s="200">
        <v>0</v>
      </c>
      <c r="T154" s="201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2" t="s">
        <v>172</v>
      </c>
      <c r="AT154" s="202" t="s">
        <v>167</v>
      </c>
      <c r="AU154" s="202" t="s">
        <v>84</v>
      </c>
      <c r="AY154" s="17" t="s">
        <v>164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17" t="s">
        <v>84</v>
      </c>
      <c r="BK154" s="203">
        <f>ROUND(I154*H154,2)</f>
        <v>0</v>
      </c>
      <c r="BL154" s="17" t="s">
        <v>172</v>
      </c>
      <c r="BM154" s="202" t="s">
        <v>2983</v>
      </c>
    </row>
    <row r="155" spans="1:65" s="2" customFormat="1" ht="19.5">
      <c r="A155" s="34"/>
      <c r="B155" s="35"/>
      <c r="C155" s="36"/>
      <c r="D155" s="204" t="s">
        <v>174</v>
      </c>
      <c r="E155" s="36"/>
      <c r="F155" s="205" t="s">
        <v>2984</v>
      </c>
      <c r="G155" s="36"/>
      <c r="H155" s="36"/>
      <c r="I155" s="206"/>
      <c r="J155" s="36"/>
      <c r="K155" s="36"/>
      <c r="L155" s="39"/>
      <c r="M155" s="207"/>
      <c r="N155" s="208"/>
      <c r="O155" s="71"/>
      <c r="P155" s="71"/>
      <c r="Q155" s="71"/>
      <c r="R155" s="71"/>
      <c r="S155" s="71"/>
      <c r="T155" s="72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174</v>
      </c>
      <c r="AU155" s="17" t="s">
        <v>84</v>
      </c>
    </row>
    <row r="156" spans="1:65" s="13" customFormat="1" ht="11.25">
      <c r="B156" s="209"/>
      <c r="C156" s="210"/>
      <c r="D156" s="204" t="s">
        <v>176</v>
      </c>
      <c r="E156" s="211" t="s">
        <v>1</v>
      </c>
      <c r="F156" s="212" t="s">
        <v>2985</v>
      </c>
      <c r="G156" s="210"/>
      <c r="H156" s="213">
        <v>221.88</v>
      </c>
      <c r="I156" s="214"/>
      <c r="J156" s="210"/>
      <c r="K156" s="210"/>
      <c r="L156" s="215"/>
      <c r="M156" s="216"/>
      <c r="N156" s="217"/>
      <c r="O156" s="217"/>
      <c r="P156" s="217"/>
      <c r="Q156" s="217"/>
      <c r="R156" s="217"/>
      <c r="S156" s="217"/>
      <c r="T156" s="218"/>
      <c r="AT156" s="219" t="s">
        <v>176</v>
      </c>
      <c r="AU156" s="219" t="s">
        <v>84</v>
      </c>
      <c r="AV156" s="13" t="s">
        <v>84</v>
      </c>
      <c r="AW156" s="13" t="s">
        <v>32</v>
      </c>
      <c r="AX156" s="13" t="s">
        <v>82</v>
      </c>
      <c r="AY156" s="219" t="s">
        <v>164</v>
      </c>
    </row>
    <row r="157" spans="1:65" s="2" customFormat="1" ht="24.2" customHeight="1">
      <c r="A157" s="34"/>
      <c r="B157" s="35"/>
      <c r="C157" s="191" t="s">
        <v>2397</v>
      </c>
      <c r="D157" s="191" t="s">
        <v>167</v>
      </c>
      <c r="E157" s="192" t="s">
        <v>2986</v>
      </c>
      <c r="F157" s="193" t="s">
        <v>2987</v>
      </c>
      <c r="G157" s="194" t="s">
        <v>258</v>
      </c>
      <c r="H157" s="195">
        <v>221.88</v>
      </c>
      <c r="I157" s="196"/>
      <c r="J157" s="197">
        <f>ROUND(I157*H157,2)</f>
        <v>0</v>
      </c>
      <c r="K157" s="193" t="s">
        <v>171</v>
      </c>
      <c r="L157" s="39"/>
      <c r="M157" s="198" t="s">
        <v>1</v>
      </c>
      <c r="N157" s="199" t="s">
        <v>42</v>
      </c>
      <c r="O157" s="71"/>
      <c r="P157" s="200">
        <f>O157*H157</f>
        <v>0</v>
      </c>
      <c r="Q157" s="200">
        <v>0</v>
      </c>
      <c r="R157" s="200">
        <f>Q157*H157</f>
        <v>0</v>
      </c>
      <c r="S157" s="200">
        <v>0</v>
      </c>
      <c r="T157" s="201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2" t="s">
        <v>172</v>
      </c>
      <c r="AT157" s="202" t="s">
        <v>167</v>
      </c>
      <c r="AU157" s="202" t="s">
        <v>84</v>
      </c>
      <c r="AY157" s="17" t="s">
        <v>164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17" t="s">
        <v>84</v>
      </c>
      <c r="BK157" s="203">
        <f>ROUND(I157*H157,2)</f>
        <v>0</v>
      </c>
      <c r="BL157" s="17" t="s">
        <v>172</v>
      </c>
      <c r="BM157" s="202" t="s">
        <v>2988</v>
      </c>
    </row>
    <row r="158" spans="1:65" s="2" customFormat="1" ht="19.5">
      <c r="A158" s="34"/>
      <c r="B158" s="35"/>
      <c r="C158" s="36"/>
      <c r="D158" s="204" t="s">
        <v>174</v>
      </c>
      <c r="E158" s="36"/>
      <c r="F158" s="205" t="s">
        <v>2989</v>
      </c>
      <c r="G158" s="36"/>
      <c r="H158" s="36"/>
      <c r="I158" s="206"/>
      <c r="J158" s="36"/>
      <c r="K158" s="36"/>
      <c r="L158" s="39"/>
      <c r="M158" s="207"/>
      <c r="N158" s="208"/>
      <c r="O158" s="71"/>
      <c r="P158" s="71"/>
      <c r="Q158" s="71"/>
      <c r="R158" s="71"/>
      <c r="S158" s="71"/>
      <c r="T158" s="72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174</v>
      </c>
      <c r="AU158" s="17" t="s">
        <v>84</v>
      </c>
    </row>
    <row r="159" spans="1:65" s="13" customFormat="1" ht="11.25">
      <c r="B159" s="209"/>
      <c r="C159" s="210"/>
      <c r="D159" s="204" t="s">
        <v>176</v>
      </c>
      <c r="E159" s="211" t="s">
        <v>1</v>
      </c>
      <c r="F159" s="212" t="s">
        <v>2990</v>
      </c>
      <c r="G159" s="210"/>
      <c r="H159" s="213">
        <v>221.88</v>
      </c>
      <c r="I159" s="214"/>
      <c r="J159" s="210"/>
      <c r="K159" s="210"/>
      <c r="L159" s="215"/>
      <c r="M159" s="216"/>
      <c r="N159" s="217"/>
      <c r="O159" s="217"/>
      <c r="P159" s="217"/>
      <c r="Q159" s="217"/>
      <c r="R159" s="217"/>
      <c r="S159" s="217"/>
      <c r="T159" s="218"/>
      <c r="AT159" s="219" t="s">
        <v>176</v>
      </c>
      <c r="AU159" s="219" t="s">
        <v>84</v>
      </c>
      <c r="AV159" s="13" t="s">
        <v>84</v>
      </c>
      <c r="AW159" s="13" t="s">
        <v>32</v>
      </c>
      <c r="AX159" s="13" t="s">
        <v>82</v>
      </c>
      <c r="AY159" s="219" t="s">
        <v>164</v>
      </c>
    </row>
    <row r="160" spans="1:65" s="2" customFormat="1" ht="14.45" customHeight="1">
      <c r="A160" s="34"/>
      <c r="B160" s="35"/>
      <c r="C160" s="231" t="s">
        <v>221</v>
      </c>
      <c r="D160" s="231" t="s">
        <v>218</v>
      </c>
      <c r="E160" s="232" t="s">
        <v>2991</v>
      </c>
      <c r="F160" s="233" t="s">
        <v>2992</v>
      </c>
      <c r="G160" s="234" t="s">
        <v>1992</v>
      </c>
      <c r="H160" s="235">
        <v>3.3279999999999998</v>
      </c>
      <c r="I160" s="236"/>
      <c r="J160" s="237">
        <f>ROUND(I160*H160,2)</f>
        <v>0</v>
      </c>
      <c r="K160" s="233" t="s">
        <v>171</v>
      </c>
      <c r="L160" s="238"/>
      <c r="M160" s="239" t="s">
        <v>1</v>
      </c>
      <c r="N160" s="240" t="s">
        <v>42</v>
      </c>
      <c r="O160" s="71"/>
      <c r="P160" s="200">
        <f>O160*H160</f>
        <v>0</v>
      </c>
      <c r="Q160" s="200">
        <v>1E-3</v>
      </c>
      <c r="R160" s="200">
        <f>Q160*H160</f>
        <v>3.3279999999999998E-3</v>
      </c>
      <c r="S160" s="200">
        <v>0</v>
      </c>
      <c r="T160" s="201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2" t="s">
        <v>221</v>
      </c>
      <c r="AT160" s="202" t="s">
        <v>218</v>
      </c>
      <c r="AU160" s="202" t="s">
        <v>84</v>
      </c>
      <c r="AY160" s="17" t="s">
        <v>164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17" t="s">
        <v>84</v>
      </c>
      <c r="BK160" s="203">
        <f>ROUND(I160*H160,2)</f>
        <v>0</v>
      </c>
      <c r="BL160" s="17" t="s">
        <v>172</v>
      </c>
      <c r="BM160" s="202" t="s">
        <v>2993</v>
      </c>
    </row>
    <row r="161" spans="1:65" s="2" customFormat="1" ht="11.25">
      <c r="A161" s="34"/>
      <c r="B161" s="35"/>
      <c r="C161" s="36"/>
      <c r="D161" s="204" t="s">
        <v>174</v>
      </c>
      <c r="E161" s="36"/>
      <c r="F161" s="205" t="s">
        <v>2992</v>
      </c>
      <c r="G161" s="36"/>
      <c r="H161" s="36"/>
      <c r="I161" s="206"/>
      <c r="J161" s="36"/>
      <c r="K161" s="36"/>
      <c r="L161" s="39"/>
      <c r="M161" s="207"/>
      <c r="N161" s="208"/>
      <c r="O161" s="71"/>
      <c r="P161" s="71"/>
      <c r="Q161" s="71"/>
      <c r="R161" s="71"/>
      <c r="S161" s="71"/>
      <c r="T161" s="72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174</v>
      </c>
      <c r="AU161" s="17" t="s">
        <v>84</v>
      </c>
    </row>
    <row r="162" spans="1:65" s="13" customFormat="1" ht="11.25">
      <c r="B162" s="209"/>
      <c r="C162" s="210"/>
      <c r="D162" s="204" t="s">
        <v>176</v>
      </c>
      <c r="E162" s="210"/>
      <c r="F162" s="212" t="s">
        <v>2994</v>
      </c>
      <c r="G162" s="210"/>
      <c r="H162" s="213">
        <v>3.3279999999999998</v>
      </c>
      <c r="I162" s="214"/>
      <c r="J162" s="210"/>
      <c r="K162" s="210"/>
      <c r="L162" s="215"/>
      <c r="M162" s="216"/>
      <c r="N162" s="217"/>
      <c r="O162" s="217"/>
      <c r="P162" s="217"/>
      <c r="Q162" s="217"/>
      <c r="R162" s="217"/>
      <c r="S162" s="217"/>
      <c r="T162" s="218"/>
      <c r="AT162" s="219" t="s">
        <v>176</v>
      </c>
      <c r="AU162" s="219" t="s">
        <v>84</v>
      </c>
      <c r="AV162" s="13" t="s">
        <v>84</v>
      </c>
      <c r="AW162" s="13" t="s">
        <v>4</v>
      </c>
      <c r="AX162" s="13" t="s">
        <v>82</v>
      </c>
      <c r="AY162" s="219" t="s">
        <v>164</v>
      </c>
    </row>
    <row r="163" spans="1:65" s="12" customFormat="1" ht="22.9" customHeight="1">
      <c r="B163" s="175"/>
      <c r="C163" s="176"/>
      <c r="D163" s="177" t="s">
        <v>75</v>
      </c>
      <c r="E163" s="189" t="s">
        <v>303</v>
      </c>
      <c r="F163" s="189" t="s">
        <v>304</v>
      </c>
      <c r="G163" s="176"/>
      <c r="H163" s="176"/>
      <c r="I163" s="179"/>
      <c r="J163" s="190">
        <f>BK163</f>
        <v>0</v>
      </c>
      <c r="K163" s="176"/>
      <c r="L163" s="181"/>
      <c r="M163" s="182"/>
      <c r="N163" s="183"/>
      <c r="O163" s="183"/>
      <c r="P163" s="184">
        <f>SUM(P164:P172)</f>
        <v>0</v>
      </c>
      <c r="Q163" s="183"/>
      <c r="R163" s="184">
        <f>SUM(R164:R172)</f>
        <v>5.2440829999999998</v>
      </c>
      <c r="S163" s="183"/>
      <c r="T163" s="185">
        <f>SUM(T164:T172)</f>
        <v>0</v>
      </c>
      <c r="AR163" s="186" t="s">
        <v>82</v>
      </c>
      <c r="AT163" s="187" t="s">
        <v>75</v>
      </c>
      <c r="AU163" s="187" t="s">
        <v>82</v>
      </c>
      <c r="AY163" s="186" t="s">
        <v>164</v>
      </c>
      <c r="BK163" s="188">
        <f>SUM(BK164:BK172)</f>
        <v>0</v>
      </c>
    </row>
    <row r="164" spans="1:65" s="2" customFormat="1" ht="24.2" customHeight="1">
      <c r="A164" s="34"/>
      <c r="B164" s="35"/>
      <c r="C164" s="191" t="s">
        <v>2995</v>
      </c>
      <c r="D164" s="191" t="s">
        <v>167</v>
      </c>
      <c r="E164" s="192" t="s">
        <v>2996</v>
      </c>
      <c r="F164" s="193" t="s">
        <v>2997</v>
      </c>
      <c r="G164" s="194" t="s">
        <v>244</v>
      </c>
      <c r="H164" s="195">
        <v>10.4</v>
      </c>
      <c r="I164" s="196"/>
      <c r="J164" s="197">
        <f>ROUND(I164*H164,2)</f>
        <v>0</v>
      </c>
      <c r="K164" s="193" t="s">
        <v>171</v>
      </c>
      <c r="L164" s="39"/>
      <c r="M164" s="198" t="s">
        <v>1</v>
      </c>
      <c r="N164" s="199" t="s">
        <v>42</v>
      </c>
      <c r="O164" s="71"/>
      <c r="P164" s="200">
        <f>O164*H164</f>
        <v>0</v>
      </c>
      <c r="Q164" s="200">
        <v>0.24127000000000001</v>
      </c>
      <c r="R164" s="200">
        <f>Q164*H164</f>
        <v>2.5092080000000001</v>
      </c>
      <c r="S164" s="200">
        <v>0</v>
      </c>
      <c r="T164" s="201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2" t="s">
        <v>172</v>
      </c>
      <c r="AT164" s="202" t="s">
        <v>167</v>
      </c>
      <c r="AU164" s="202" t="s">
        <v>84</v>
      </c>
      <c r="AY164" s="17" t="s">
        <v>164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17" t="s">
        <v>84</v>
      </c>
      <c r="BK164" s="203">
        <f>ROUND(I164*H164,2)</f>
        <v>0</v>
      </c>
      <c r="BL164" s="17" t="s">
        <v>172</v>
      </c>
      <c r="BM164" s="202" t="s">
        <v>2998</v>
      </c>
    </row>
    <row r="165" spans="1:65" s="2" customFormat="1" ht="19.5">
      <c r="A165" s="34"/>
      <c r="B165" s="35"/>
      <c r="C165" s="36"/>
      <c r="D165" s="204" t="s">
        <v>174</v>
      </c>
      <c r="E165" s="36"/>
      <c r="F165" s="205" t="s">
        <v>2999</v>
      </c>
      <c r="G165" s="36"/>
      <c r="H165" s="36"/>
      <c r="I165" s="206"/>
      <c r="J165" s="36"/>
      <c r="K165" s="36"/>
      <c r="L165" s="39"/>
      <c r="M165" s="207"/>
      <c r="N165" s="208"/>
      <c r="O165" s="71"/>
      <c r="P165" s="71"/>
      <c r="Q165" s="71"/>
      <c r="R165" s="71"/>
      <c r="S165" s="71"/>
      <c r="T165" s="72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174</v>
      </c>
      <c r="AU165" s="17" t="s">
        <v>84</v>
      </c>
    </row>
    <row r="166" spans="1:65" s="13" customFormat="1" ht="11.25">
      <c r="B166" s="209"/>
      <c r="C166" s="210"/>
      <c r="D166" s="204" t="s">
        <v>176</v>
      </c>
      <c r="E166" s="211" t="s">
        <v>1</v>
      </c>
      <c r="F166" s="212" t="s">
        <v>3000</v>
      </c>
      <c r="G166" s="210"/>
      <c r="H166" s="213">
        <v>10.4</v>
      </c>
      <c r="I166" s="214"/>
      <c r="J166" s="210"/>
      <c r="K166" s="210"/>
      <c r="L166" s="215"/>
      <c r="M166" s="216"/>
      <c r="N166" s="217"/>
      <c r="O166" s="217"/>
      <c r="P166" s="217"/>
      <c r="Q166" s="217"/>
      <c r="R166" s="217"/>
      <c r="S166" s="217"/>
      <c r="T166" s="218"/>
      <c r="AT166" s="219" t="s">
        <v>176</v>
      </c>
      <c r="AU166" s="219" t="s">
        <v>84</v>
      </c>
      <c r="AV166" s="13" t="s">
        <v>84</v>
      </c>
      <c r="AW166" s="13" t="s">
        <v>32</v>
      </c>
      <c r="AX166" s="13" t="s">
        <v>82</v>
      </c>
      <c r="AY166" s="219" t="s">
        <v>164</v>
      </c>
    </row>
    <row r="167" spans="1:65" s="2" customFormat="1" ht="24.2" customHeight="1">
      <c r="A167" s="34"/>
      <c r="B167" s="35"/>
      <c r="C167" s="231" t="s">
        <v>3001</v>
      </c>
      <c r="D167" s="231" t="s">
        <v>218</v>
      </c>
      <c r="E167" s="232" t="s">
        <v>3002</v>
      </c>
      <c r="F167" s="233" t="s">
        <v>3003</v>
      </c>
      <c r="G167" s="234" t="s">
        <v>322</v>
      </c>
      <c r="H167" s="235">
        <v>33.15</v>
      </c>
      <c r="I167" s="236"/>
      <c r="J167" s="237">
        <f>ROUND(I167*H167,2)</f>
        <v>0</v>
      </c>
      <c r="K167" s="233" t="s">
        <v>171</v>
      </c>
      <c r="L167" s="238"/>
      <c r="M167" s="239" t="s">
        <v>1</v>
      </c>
      <c r="N167" s="240" t="s">
        <v>42</v>
      </c>
      <c r="O167" s="71"/>
      <c r="P167" s="200">
        <f>O167*H167</f>
        <v>0</v>
      </c>
      <c r="Q167" s="200">
        <v>3.2500000000000001E-2</v>
      </c>
      <c r="R167" s="200">
        <f>Q167*H167</f>
        <v>1.077375</v>
      </c>
      <c r="S167" s="200">
        <v>0</v>
      </c>
      <c r="T167" s="201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2" t="s">
        <v>221</v>
      </c>
      <c r="AT167" s="202" t="s">
        <v>218</v>
      </c>
      <c r="AU167" s="202" t="s">
        <v>84</v>
      </c>
      <c r="AY167" s="17" t="s">
        <v>164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17" t="s">
        <v>84</v>
      </c>
      <c r="BK167" s="203">
        <f>ROUND(I167*H167,2)</f>
        <v>0</v>
      </c>
      <c r="BL167" s="17" t="s">
        <v>172</v>
      </c>
      <c r="BM167" s="202" t="s">
        <v>3004</v>
      </c>
    </row>
    <row r="168" spans="1:65" s="2" customFormat="1" ht="19.5">
      <c r="A168" s="34"/>
      <c r="B168" s="35"/>
      <c r="C168" s="36"/>
      <c r="D168" s="204" t="s">
        <v>174</v>
      </c>
      <c r="E168" s="36"/>
      <c r="F168" s="205" t="s">
        <v>3003</v>
      </c>
      <c r="G168" s="36"/>
      <c r="H168" s="36"/>
      <c r="I168" s="206"/>
      <c r="J168" s="36"/>
      <c r="K168" s="36"/>
      <c r="L168" s="39"/>
      <c r="M168" s="207"/>
      <c r="N168" s="208"/>
      <c r="O168" s="71"/>
      <c r="P168" s="71"/>
      <c r="Q168" s="71"/>
      <c r="R168" s="71"/>
      <c r="S168" s="71"/>
      <c r="T168" s="72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174</v>
      </c>
      <c r="AU168" s="17" t="s">
        <v>84</v>
      </c>
    </row>
    <row r="169" spans="1:65" s="13" customFormat="1" ht="11.25">
      <c r="B169" s="209"/>
      <c r="C169" s="210"/>
      <c r="D169" s="204" t="s">
        <v>176</v>
      </c>
      <c r="E169" s="211" t="s">
        <v>1</v>
      </c>
      <c r="F169" s="212" t="s">
        <v>3005</v>
      </c>
      <c r="G169" s="210"/>
      <c r="H169" s="213">
        <v>33.15</v>
      </c>
      <c r="I169" s="214"/>
      <c r="J169" s="210"/>
      <c r="K169" s="210"/>
      <c r="L169" s="215"/>
      <c r="M169" s="216"/>
      <c r="N169" s="217"/>
      <c r="O169" s="217"/>
      <c r="P169" s="217"/>
      <c r="Q169" s="217"/>
      <c r="R169" s="217"/>
      <c r="S169" s="217"/>
      <c r="T169" s="218"/>
      <c r="AT169" s="219" t="s">
        <v>176</v>
      </c>
      <c r="AU169" s="219" t="s">
        <v>84</v>
      </c>
      <c r="AV169" s="13" t="s">
        <v>84</v>
      </c>
      <c r="AW169" s="13" t="s">
        <v>32</v>
      </c>
      <c r="AX169" s="13" t="s">
        <v>82</v>
      </c>
      <c r="AY169" s="219" t="s">
        <v>164</v>
      </c>
    </row>
    <row r="170" spans="1:65" s="2" customFormat="1" ht="24.2" customHeight="1">
      <c r="A170" s="34"/>
      <c r="B170" s="35"/>
      <c r="C170" s="231" t="s">
        <v>267</v>
      </c>
      <c r="D170" s="231" t="s">
        <v>218</v>
      </c>
      <c r="E170" s="232" t="s">
        <v>3006</v>
      </c>
      <c r="F170" s="233" t="s">
        <v>3007</v>
      </c>
      <c r="G170" s="234" t="s">
        <v>322</v>
      </c>
      <c r="H170" s="235">
        <v>33.15</v>
      </c>
      <c r="I170" s="236"/>
      <c r="J170" s="237">
        <f>ROUND(I170*H170,2)</f>
        <v>0</v>
      </c>
      <c r="K170" s="233" t="s">
        <v>171</v>
      </c>
      <c r="L170" s="238"/>
      <c r="M170" s="239" t="s">
        <v>1</v>
      </c>
      <c r="N170" s="240" t="s">
        <v>42</v>
      </c>
      <c r="O170" s="71"/>
      <c r="P170" s="200">
        <f>O170*H170</f>
        <v>0</v>
      </c>
      <c r="Q170" s="200">
        <v>0.05</v>
      </c>
      <c r="R170" s="200">
        <f>Q170*H170</f>
        <v>1.6575</v>
      </c>
      <c r="S170" s="200">
        <v>0</v>
      </c>
      <c r="T170" s="201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2" t="s">
        <v>221</v>
      </c>
      <c r="AT170" s="202" t="s">
        <v>218</v>
      </c>
      <c r="AU170" s="202" t="s">
        <v>84</v>
      </c>
      <c r="AY170" s="17" t="s">
        <v>164</v>
      </c>
      <c r="BE170" s="203">
        <f>IF(N170="základní",J170,0)</f>
        <v>0</v>
      </c>
      <c r="BF170" s="203">
        <f>IF(N170="snížená",J170,0)</f>
        <v>0</v>
      </c>
      <c r="BG170" s="203">
        <f>IF(N170="zákl. přenesená",J170,0)</f>
        <v>0</v>
      </c>
      <c r="BH170" s="203">
        <f>IF(N170="sníž. přenesená",J170,0)</f>
        <v>0</v>
      </c>
      <c r="BI170" s="203">
        <f>IF(N170="nulová",J170,0)</f>
        <v>0</v>
      </c>
      <c r="BJ170" s="17" t="s">
        <v>84</v>
      </c>
      <c r="BK170" s="203">
        <f>ROUND(I170*H170,2)</f>
        <v>0</v>
      </c>
      <c r="BL170" s="17" t="s">
        <v>172</v>
      </c>
      <c r="BM170" s="202" t="s">
        <v>3008</v>
      </c>
    </row>
    <row r="171" spans="1:65" s="2" customFormat="1" ht="19.5">
      <c r="A171" s="34"/>
      <c r="B171" s="35"/>
      <c r="C171" s="36"/>
      <c r="D171" s="204" t="s">
        <v>174</v>
      </c>
      <c r="E171" s="36"/>
      <c r="F171" s="205" t="s">
        <v>3007</v>
      </c>
      <c r="G171" s="36"/>
      <c r="H171" s="36"/>
      <c r="I171" s="206"/>
      <c r="J171" s="36"/>
      <c r="K171" s="36"/>
      <c r="L171" s="39"/>
      <c r="M171" s="207"/>
      <c r="N171" s="208"/>
      <c r="O171" s="71"/>
      <c r="P171" s="71"/>
      <c r="Q171" s="71"/>
      <c r="R171" s="71"/>
      <c r="S171" s="71"/>
      <c r="T171" s="72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174</v>
      </c>
      <c r="AU171" s="17" t="s">
        <v>84</v>
      </c>
    </row>
    <row r="172" spans="1:65" s="13" customFormat="1" ht="11.25">
      <c r="B172" s="209"/>
      <c r="C172" s="210"/>
      <c r="D172" s="204" t="s">
        <v>176</v>
      </c>
      <c r="E172" s="211" t="s">
        <v>1</v>
      </c>
      <c r="F172" s="212" t="s">
        <v>3005</v>
      </c>
      <c r="G172" s="210"/>
      <c r="H172" s="213">
        <v>33.15</v>
      </c>
      <c r="I172" s="214"/>
      <c r="J172" s="210"/>
      <c r="K172" s="210"/>
      <c r="L172" s="215"/>
      <c r="M172" s="216"/>
      <c r="N172" s="217"/>
      <c r="O172" s="217"/>
      <c r="P172" s="217"/>
      <c r="Q172" s="217"/>
      <c r="R172" s="217"/>
      <c r="S172" s="217"/>
      <c r="T172" s="218"/>
      <c r="AT172" s="219" t="s">
        <v>176</v>
      </c>
      <c r="AU172" s="219" t="s">
        <v>84</v>
      </c>
      <c r="AV172" s="13" t="s">
        <v>84</v>
      </c>
      <c r="AW172" s="13" t="s">
        <v>32</v>
      </c>
      <c r="AX172" s="13" t="s">
        <v>82</v>
      </c>
      <c r="AY172" s="219" t="s">
        <v>164</v>
      </c>
    </row>
    <row r="173" spans="1:65" s="12" customFormat="1" ht="22.9" customHeight="1">
      <c r="B173" s="175"/>
      <c r="C173" s="176"/>
      <c r="D173" s="177" t="s">
        <v>75</v>
      </c>
      <c r="E173" s="189" t="s">
        <v>2138</v>
      </c>
      <c r="F173" s="189" t="s">
        <v>3009</v>
      </c>
      <c r="G173" s="176"/>
      <c r="H173" s="176"/>
      <c r="I173" s="179"/>
      <c r="J173" s="190">
        <f>BK173</f>
        <v>0</v>
      </c>
      <c r="K173" s="176"/>
      <c r="L173" s="181"/>
      <c r="M173" s="182"/>
      <c r="N173" s="183"/>
      <c r="O173" s="183"/>
      <c r="P173" s="184">
        <f>SUM(P174:P192)</f>
        <v>0</v>
      </c>
      <c r="Q173" s="183"/>
      <c r="R173" s="184">
        <f>SUM(R174:R192)</f>
        <v>6.8411179999999998</v>
      </c>
      <c r="S173" s="183"/>
      <c r="T173" s="185">
        <f>SUM(T174:T192)</f>
        <v>0</v>
      </c>
      <c r="AR173" s="186" t="s">
        <v>82</v>
      </c>
      <c r="AT173" s="187" t="s">
        <v>75</v>
      </c>
      <c r="AU173" s="187" t="s">
        <v>82</v>
      </c>
      <c r="AY173" s="186" t="s">
        <v>164</v>
      </c>
      <c r="BK173" s="188">
        <f>SUM(BK174:BK192)</f>
        <v>0</v>
      </c>
    </row>
    <row r="174" spans="1:65" s="2" customFormat="1" ht="14.45" customHeight="1">
      <c r="A174" s="34"/>
      <c r="B174" s="35"/>
      <c r="C174" s="191" t="s">
        <v>1060</v>
      </c>
      <c r="D174" s="191" t="s">
        <v>167</v>
      </c>
      <c r="E174" s="192" t="s">
        <v>3010</v>
      </c>
      <c r="F174" s="193" t="s">
        <v>3011</v>
      </c>
      <c r="G174" s="194" t="s">
        <v>258</v>
      </c>
      <c r="H174" s="195">
        <v>49.6</v>
      </c>
      <c r="I174" s="196"/>
      <c r="J174" s="197">
        <f>ROUND(I174*H174,2)</f>
        <v>0</v>
      </c>
      <c r="K174" s="193" t="s">
        <v>171</v>
      </c>
      <c r="L174" s="39"/>
      <c r="M174" s="198" t="s">
        <v>1</v>
      </c>
      <c r="N174" s="199" t="s">
        <v>42</v>
      </c>
      <c r="O174" s="71"/>
      <c r="P174" s="200">
        <f>O174*H174</f>
        <v>0</v>
      </c>
      <c r="Q174" s="200">
        <v>0</v>
      </c>
      <c r="R174" s="200">
        <f>Q174*H174</f>
        <v>0</v>
      </c>
      <c r="S174" s="200">
        <v>0</v>
      </c>
      <c r="T174" s="201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2" t="s">
        <v>172</v>
      </c>
      <c r="AT174" s="202" t="s">
        <v>167</v>
      </c>
      <c r="AU174" s="202" t="s">
        <v>84</v>
      </c>
      <c r="AY174" s="17" t="s">
        <v>164</v>
      </c>
      <c r="BE174" s="203">
        <f>IF(N174="základní",J174,0)</f>
        <v>0</v>
      </c>
      <c r="BF174" s="203">
        <f>IF(N174="snížená",J174,0)</f>
        <v>0</v>
      </c>
      <c r="BG174" s="203">
        <f>IF(N174="zákl. přenesená",J174,0)</f>
        <v>0</v>
      </c>
      <c r="BH174" s="203">
        <f>IF(N174="sníž. přenesená",J174,0)</f>
        <v>0</v>
      </c>
      <c r="BI174" s="203">
        <f>IF(N174="nulová",J174,0)</f>
        <v>0</v>
      </c>
      <c r="BJ174" s="17" t="s">
        <v>84</v>
      </c>
      <c r="BK174" s="203">
        <f>ROUND(I174*H174,2)</f>
        <v>0</v>
      </c>
      <c r="BL174" s="17" t="s">
        <v>172</v>
      </c>
      <c r="BM174" s="202" t="s">
        <v>3012</v>
      </c>
    </row>
    <row r="175" spans="1:65" s="2" customFormat="1" ht="19.5">
      <c r="A175" s="34"/>
      <c r="B175" s="35"/>
      <c r="C175" s="36"/>
      <c r="D175" s="204" t="s">
        <v>174</v>
      </c>
      <c r="E175" s="36"/>
      <c r="F175" s="205" t="s">
        <v>3013</v>
      </c>
      <c r="G175" s="36"/>
      <c r="H175" s="36"/>
      <c r="I175" s="206"/>
      <c r="J175" s="36"/>
      <c r="K175" s="36"/>
      <c r="L175" s="39"/>
      <c r="M175" s="207"/>
      <c r="N175" s="208"/>
      <c r="O175" s="71"/>
      <c r="P175" s="71"/>
      <c r="Q175" s="71"/>
      <c r="R175" s="71"/>
      <c r="S175" s="71"/>
      <c r="T175" s="72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174</v>
      </c>
      <c r="AU175" s="17" t="s">
        <v>84</v>
      </c>
    </row>
    <row r="176" spans="1:65" s="13" customFormat="1" ht="11.25">
      <c r="B176" s="209"/>
      <c r="C176" s="210"/>
      <c r="D176" s="204" t="s">
        <v>176</v>
      </c>
      <c r="E176" s="211" t="s">
        <v>1</v>
      </c>
      <c r="F176" s="212" t="s">
        <v>3014</v>
      </c>
      <c r="G176" s="210"/>
      <c r="H176" s="213">
        <v>49.6</v>
      </c>
      <c r="I176" s="214"/>
      <c r="J176" s="210"/>
      <c r="K176" s="210"/>
      <c r="L176" s="215"/>
      <c r="M176" s="216"/>
      <c r="N176" s="217"/>
      <c r="O176" s="217"/>
      <c r="P176" s="217"/>
      <c r="Q176" s="217"/>
      <c r="R176" s="217"/>
      <c r="S176" s="217"/>
      <c r="T176" s="218"/>
      <c r="AT176" s="219" t="s">
        <v>176</v>
      </c>
      <c r="AU176" s="219" t="s">
        <v>84</v>
      </c>
      <c r="AV176" s="13" t="s">
        <v>84</v>
      </c>
      <c r="AW176" s="13" t="s">
        <v>32</v>
      </c>
      <c r="AX176" s="13" t="s">
        <v>82</v>
      </c>
      <c r="AY176" s="219" t="s">
        <v>164</v>
      </c>
    </row>
    <row r="177" spans="1:65" s="2" customFormat="1" ht="14.45" customHeight="1">
      <c r="A177" s="34"/>
      <c r="B177" s="35"/>
      <c r="C177" s="191" t="s">
        <v>8</v>
      </c>
      <c r="D177" s="191" t="s">
        <v>167</v>
      </c>
      <c r="E177" s="192" t="s">
        <v>3015</v>
      </c>
      <c r="F177" s="193" t="s">
        <v>3016</v>
      </c>
      <c r="G177" s="194" t="s">
        <v>258</v>
      </c>
      <c r="H177" s="195">
        <v>90.6</v>
      </c>
      <c r="I177" s="196"/>
      <c r="J177" s="197">
        <f>ROUND(I177*H177,2)</f>
        <v>0</v>
      </c>
      <c r="K177" s="193" t="s">
        <v>171</v>
      </c>
      <c r="L177" s="39"/>
      <c r="M177" s="198" t="s">
        <v>1</v>
      </c>
      <c r="N177" s="199" t="s">
        <v>42</v>
      </c>
      <c r="O177" s="71"/>
      <c r="P177" s="200">
        <f>O177*H177</f>
        <v>0</v>
      </c>
      <c r="Q177" s="200">
        <v>0</v>
      </c>
      <c r="R177" s="200">
        <f>Q177*H177</f>
        <v>0</v>
      </c>
      <c r="S177" s="200">
        <v>0</v>
      </c>
      <c r="T177" s="201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2" t="s">
        <v>172</v>
      </c>
      <c r="AT177" s="202" t="s">
        <v>167</v>
      </c>
      <c r="AU177" s="202" t="s">
        <v>84</v>
      </c>
      <c r="AY177" s="17" t="s">
        <v>164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17" t="s">
        <v>84</v>
      </c>
      <c r="BK177" s="203">
        <f>ROUND(I177*H177,2)</f>
        <v>0</v>
      </c>
      <c r="BL177" s="17" t="s">
        <v>172</v>
      </c>
      <c r="BM177" s="202" t="s">
        <v>3017</v>
      </c>
    </row>
    <row r="178" spans="1:65" s="2" customFormat="1" ht="19.5">
      <c r="A178" s="34"/>
      <c r="B178" s="35"/>
      <c r="C178" s="36"/>
      <c r="D178" s="204" t="s">
        <v>174</v>
      </c>
      <c r="E178" s="36"/>
      <c r="F178" s="205" t="s">
        <v>3018</v>
      </c>
      <c r="G178" s="36"/>
      <c r="H178" s="36"/>
      <c r="I178" s="206"/>
      <c r="J178" s="36"/>
      <c r="K178" s="36"/>
      <c r="L178" s="39"/>
      <c r="M178" s="207"/>
      <c r="N178" s="208"/>
      <c r="O178" s="71"/>
      <c r="P178" s="71"/>
      <c r="Q178" s="71"/>
      <c r="R178" s="71"/>
      <c r="S178" s="71"/>
      <c r="T178" s="72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174</v>
      </c>
      <c r="AU178" s="17" t="s">
        <v>84</v>
      </c>
    </row>
    <row r="179" spans="1:65" s="13" customFormat="1" ht="11.25">
      <c r="B179" s="209"/>
      <c r="C179" s="210"/>
      <c r="D179" s="204" t="s">
        <v>176</v>
      </c>
      <c r="E179" s="211" t="s">
        <v>1</v>
      </c>
      <c r="F179" s="212" t="s">
        <v>3019</v>
      </c>
      <c r="G179" s="210"/>
      <c r="H179" s="213">
        <v>90.6</v>
      </c>
      <c r="I179" s="214"/>
      <c r="J179" s="210"/>
      <c r="K179" s="210"/>
      <c r="L179" s="215"/>
      <c r="M179" s="216"/>
      <c r="N179" s="217"/>
      <c r="O179" s="217"/>
      <c r="P179" s="217"/>
      <c r="Q179" s="217"/>
      <c r="R179" s="217"/>
      <c r="S179" s="217"/>
      <c r="T179" s="218"/>
      <c r="AT179" s="219" t="s">
        <v>176</v>
      </c>
      <c r="AU179" s="219" t="s">
        <v>84</v>
      </c>
      <c r="AV179" s="13" t="s">
        <v>84</v>
      </c>
      <c r="AW179" s="13" t="s">
        <v>32</v>
      </c>
      <c r="AX179" s="13" t="s">
        <v>82</v>
      </c>
      <c r="AY179" s="219" t="s">
        <v>164</v>
      </c>
    </row>
    <row r="180" spans="1:65" s="2" customFormat="1" ht="14.45" customHeight="1">
      <c r="A180" s="34"/>
      <c r="B180" s="35"/>
      <c r="C180" s="191" t="s">
        <v>865</v>
      </c>
      <c r="D180" s="191" t="s">
        <v>167</v>
      </c>
      <c r="E180" s="192" t="s">
        <v>3020</v>
      </c>
      <c r="F180" s="193" t="s">
        <v>3021</v>
      </c>
      <c r="G180" s="194" t="s">
        <v>258</v>
      </c>
      <c r="H180" s="195">
        <v>90.6</v>
      </c>
      <c r="I180" s="196"/>
      <c r="J180" s="197">
        <f>ROUND(I180*H180,2)</f>
        <v>0</v>
      </c>
      <c r="K180" s="193" t="s">
        <v>171</v>
      </c>
      <c r="L180" s="39"/>
      <c r="M180" s="198" t="s">
        <v>1</v>
      </c>
      <c r="N180" s="199" t="s">
        <v>42</v>
      </c>
      <c r="O180" s="71"/>
      <c r="P180" s="200">
        <f>O180*H180</f>
        <v>0</v>
      </c>
      <c r="Q180" s="200">
        <v>0</v>
      </c>
      <c r="R180" s="200">
        <f>Q180*H180</f>
        <v>0</v>
      </c>
      <c r="S180" s="200">
        <v>0</v>
      </c>
      <c r="T180" s="201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2" t="s">
        <v>172</v>
      </c>
      <c r="AT180" s="202" t="s">
        <v>167</v>
      </c>
      <c r="AU180" s="202" t="s">
        <v>84</v>
      </c>
      <c r="AY180" s="17" t="s">
        <v>164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17" t="s">
        <v>84</v>
      </c>
      <c r="BK180" s="203">
        <f>ROUND(I180*H180,2)</f>
        <v>0</v>
      </c>
      <c r="BL180" s="17" t="s">
        <v>172</v>
      </c>
      <c r="BM180" s="202" t="s">
        <v>3022</v>
      </c>
    </row>
    <row r="181" spans="1:65" s="2" customFormat="1" ht="19.5">
      <c r="A181" s="34"/>
      <c r="B181" s="35"/>
      <c r="C181" s="36"/>
      <c r="D181" s="204" t="s">
        <v>174</v>
      </c>
      <c r="E181" s="36"/>
      <c r="F181" s="205" t="s">
        <v>3023</v>
      </c>
      <c r="G181" s="36"/>
      <c r="H181" s="36"/>
      <c r="I181" s="206"/>
      <c r="J181" s="36"/>
      <c r="K181" s="36"/>
      <c r="L181" s="39"/>
      <c r="M181" s="207"/>
      <c r="N181" s="208"/>
      <c r="O181" s="71"/>
      <c r="P181" s="71"/>
      <c r="Q181" s="71"/>
      <c r="R181" s="71"/>
      <c r="S181" s="71"/>
      <c r="T181" s="72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174</v>
      </c>
      <c r="AU181" s="17" t="s">
        <v>84</v>
      </c>
    </row>
    <row r="182" spans="1:65" s="13" customFormat="1" ht="11.25">
      <c r="B182" s="209"/>
      <c r="C182" s="210"/>
      <c r="D182" s="204" t="s">
        <v>176</v>
      </c>
      <c r="E182" s="211" t="s">
        <v>1</v>
      </c>
      <c r="F182" s="212" t="s">
        <v>3019</v>
      </c>
      <c r="G182" s="210"/>
      <c r="H182" s="213">
        <v>90.6</v>
      </c>
      <c r="I182" s="214"/>
      <c r="J182" s="210"/>
      <c r="K182" s="210"/>
      <c r="L182" s="215"/>
      <c r="M182" s="216"/>
      <c r="N182" s="217"/>
      <c r="O182" s="217"/>
      <c r="P182" s="217"/>
      <c r="Q182" s="217"/>
      <c r="R182" s="217"/>
      <c r="S182" s="217"/>
      <c r="T182" s="218"/>
      <c r="AT182" s="219" t="s">
        <v>176</v>
      </c>
      <c r="AU182" s="219" t="s">
        <v>84</v>
      </c>
      <c r="AV182" s="13" t="s">
        <v>84</v>
      </c>
      <c r="AW182" s="13" t="s">
        <v>32</v>
      </c>
      <c r="AX182" s="13" t="s">
        <v>82</v>
      </c>
      <c r="AY182" s="219" t="s">
        <v>164</v>
      </c>
    </row>
    <row r="183" spans="1:65" s="2" customFormat="1" ht="24.2" customHeight="1">
      <c r="A183" s="34"/>
      <c r="B183" s="35"/>
      <c r="C183" s="191" t="s">
        <v>890</v>
      </c>
      <c r="D183" s="191" t="s">
        <v>167</v>
      </c>
      <c r="E183" s="192" t="s">
        <v>3024</v>
      </c>
      <c r="F183" s="193" t="s">
        <v>3025</v>
      </c>
      <c r="G183" s="194" t="s">
        <v>258</v>
      </c>
      <c r="H183" s="195">
        <v>140.19999999999999</v>
      </c>
      <c r="I183" s="196"/>
      <c r="J183" s="197">
        <f>ROUND(I183*H183,2)</f>
        <v>0</v>
      </c>
      <c r="K183" s="193" t="s">
        <v>171</v>
      </c>
      <c r="L183" s="39"/>
      <c r="M183" s="198" t="s">
        <v>1</v>
      </c>
      <c r="N183" s="199" t="s">
        <v>42</v>
      </c>
      <c r="O183" s="71"/>
      <c r="P183" s="200">
        <f>O183*H183</f>
        <v>0</v>
      </c>
      <c r="Q183" s="200">
        <v>0</v>
      </c>
      <c r="R183" s="200">
        <f>Q183*H183</f>
        <v>0</v>
      </c>
      <c r="S183" s="200">
        <v>0</v>
      </c>
      <c r="T183" s="201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2" t="s">
        <v>172</v>
      </c>
      <c r="AT183" s="202" t="s">
        <v>167</v>
      </c>
      <c r="AU183" s="202" t="s">
        <v>84</v>
      </c>
      <c r="AY183" s="17" t="s">
        <v>164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17" t="s">
        <v>84</v>
      </c>
      <c r="BK183" s="203">
        <f>ROUND(I183*H183,2)</f>
        <v>0</v>
      </c>
      <c r="BL183" s="17" t="s">
        <v>172</v>
      </c>
      <c r="BM183" s="202" t="s">
        <v>3026</v>
      </c>
    </row>
    <row r="184" spans="1:65" s="2" customFormat="1" ht="19.5">
      <c r="A184" s="34"/>
      <c r="B184" s="35"/>
      <c r="C184" s="36"/>
      <c r="D184" s="204" t="s">
        <v>174</v>
      </c>
      <c r="E184" s="36"/>
      <c r="F184" s="205" t="s">
        <v>3027</v>
      </c>
      <c r="G184" s="36"/>
      <c r="H184" s="36"/>
      <c r="I184" s="206"/>
      <c r="J184" s="36"/>
      <c r="K184" s="36"/>
      <c r="L184" s="39"/>
      <c r="M184" s="207"/>
      <c r="N184" s="208"/>
      <c r="O184" s="71"/>
      <c r="P184" s="71"/>
      <c r="Q184" s="71"/>
      <c r="R184" s="71"/>
      <c r="S184" s="71"/>
      <c r="T184" s="72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174</v>
      </c>
      <c r="AU184" s="17" t="s">
        <v>84</v>
      </c>
    </row>
    <row r="185" spans="1:65" s="13" customFormat="1" ht="11.25">
      <c r="B185" s="209"/>
      <c r="C185" s="210"/>
      <c r="D185" s="204" t="s">
        <v>176</v>
      </c>
      <c r="E185" s="211" t="s">
        <v>1</v>
      </c>
      <c r="F185" s="212" t="s">
        <v>3019</v>
      </c>
      <c r="G185" s="210"/>
      <c r="H185" s="213">
        <v>90.6</v>
      </c>
      <c r="I185" s="214"/>
      <c r="J185" s="210"/>
      <c r="K185" s="210"/>
      <c r="L185" s="215"/>
      <c r="M185" s="216"/>
      <c r="N185" s="217"/>
      <c r="O185" s="217"/>
      <c r="P185" s="217"/>
      <c r="Q185" s="217"/>
      <c r="R185" s="217"/>
      <c r="S185" s="217"/>
      <c r="T185" s="218"/>
      <c r="AT185" s="219" t="s">
        <v>176</v>
      </c>
      <c r="AU185" s="219" t="s">
        <v>84</v>
      </c>
      <c r="AV185" s="13" t="s">
        <v>84</v>
      </c>
      <c r="AW185" s="13" t="s">
        <v>32</v>
      </c>
      <c r="AX185" s="13" t="s">
        <v>76</v>
      </c>
      <c r="AY185" s="219" t="s">
        <v>164</v>
      </c>
    </row>
    <row r="186" spans="1:65" s="13" customFormat="1" ht="11.25">
      <c r="B186" s="209"/>
      <c r="C186" s="210"/>
      <c r="D186" s="204" t="s">
        <v>176</v>
      </c>
      <c r="E186" s="211" t="s">
        <v>1</v>
      </c>
      <c r="F186" s="212" t="s">
        <v>3014</v>
      </c>
      <c r="G186" s="210"/>
      <c r="H186" s="213">
        <v>49.6</v>
      </c>
      <c r="I186" s="214"/>
      <c r="J186" s="210"/>
      <c r="K186" s="210"/>
      <c r="L186" s="215"/>
      <c r="M186" s="216"/>
      <c r="N186" s="217"/>
      <c r="O186" s="217"/>
      <c r="P186" s="217"/>
      <c r="Q186" s="217"/>
      <c r="R186" s="217"/>
      <c r="S186" s="217"/>
      <c r="T186" s="218"/>
      <c r="AT186" s="219" t="s">
        <v>176</v>
      </c>
      <c r="AU186" s="219" t="s">
        <v>84</v>
      </c>
      <c r="AV186" s="13" t="s">
        <v>84</v>
      </c>
      <c r="AW186" s="13" t="s">
        <v>32</v>
      </c>
      <c r="AX186" s="13" t="s">
        <v>76</v>
      </c>
      <c r="AY186" s="219" t="s">
        <v>164</v>
      </c>
    </row>
    <row r="187" spans="1:65" s="14" customFormat="1" ht="11.25">
      <c r="B187" s="220"/>
      <c r="C187" s="221"/>
      <c r="D187" s="204" t="s">
        <v>176</v>
      </c>
      <c r="E187" s="222" t="s">
        <v>1</v>
      </c>
      <c r="F187" s="223" t="s">
        <v>185</v>
      </c>
      <c r="G187" s="221"/>
      <c r="H187" s="224">
        <v>140.19999999999999</v>
      </c>
      <c r="I187" s="225"/>
      <c r="J187" s="221"/>
      <c r="K187" s="221"/>
      <c r="L187" s="226"/>
      <c r="M187" s="227"/>
      <c r="N187" s="228"/>
      <c r="O187" s="228"/>
      <c r="P187" s="228"/>
      <c r="Q187" s="228"/>
      <c r="R187" s="228"/>
      <c r="S187" s="228"/>
      <c r="T187" s="229"/>
      <c r="AT187" s="230" t="s">
        <v>176</v>
      </c>
      <c r="AU187" s="230" t="s">
        <v>84</v>
      </c>
      <c r="AV187" s="14" t="s">
        <v>172</v>
      </c>
      <c r="AW187" s="14" t="s">
        <v>32</v>
      </c>
      <c r="AX187" s="14" t="s">
        <v>82</v>
      </c>
      <c r="AY187" s="230" t="s">
        <v>164</v>
      </c>
    </row>
    <row r="188" spans="1:65" s="2" customFormat="1" ht="24.2" customHeight="1">
      <c r="A188" s="34"/>
      <c r="B188" s="35"/>
      <c r="C188" s="191" t="s">
        <v>1027</v>
      </c>
      <c r="D188" s="191" t="s">
        <v>167</v>
      </c>
      <c r="E188" s="192" t="s">
        <v>3028</v>
      </c>
      <c r="F188" s="193" t="s">
        <v>3029</v>
      </c>
      <c r="G188" s="194" t="s">
        <v>258</v>
      </c>
      <c r="H188" s="195">
        <v>31.4</v>
      </c>
      <c r="I188" s="196"/>
      <c r="J188" s="197">
        <f>ROUND(I188*H188,2)</f>
        <v>0</v>
      </c>
      <c r="K188" s="193" t="s">
        <v>171</v>
      </c>
      <c r="L188" s="39"/>
      <c r="M188" s="198" t="s">
        <v>1</v>
      </c>
      <c r="N188" s="199" t="s">
        <v>42</v>
      </c>
      <c r="O188" s="71"/>
      <c r="P188" s="200">
        <f>O188*H188</f>
        <v>0</v>
      </c>
      <c r="Q188" s="200">
        <v>8.4250000000000005E-2</v>
      </c>
      <c r="R188" s="200">
        <f>Q188*H188</f>
        <v>2.6454499999999999</v>
      </c>
      <c r="S188" s="200">
        <v>0</v>
      </c>
      <c r="T188" s="201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2" t="s">
        <v>172</v>
      </c>
      <c r="AT188" s="202" t="s">
        <v>167</v>
      </c>
      <c r="AU188" s="202" t="s">
        <v>84</v>
      </c>
      <c r="AY188" s="17" t="s">
        <v>164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17" t="s">
        <v>84</v>
      </c>
      <c r="BK188" s="203">
        <f>ROUND(I188*H188,2)</f>
        <v>0</v>
      </c>
      <c r="BL188" s="17" t="s">
        <v>172</v>
      </c>
      <c r="BM188" s="202" t="s">
        <v>3030</v>
      </c>
    </row>
    <row r="189" spans="1:65" s="2" customFormat="1" ht="48.75">
      <c r="A189" s="34"/>
      <c r="B189" s="35"/>
      <c r="C189" s="36"/>
      <c r="D189" s="204" t="s">
        <v>174</v>
      </c>
      <c r="E189" s="36"/>
      <c r="F189" s="205" t="s">
        <v>3031</v>
      </c>
      <c r="G189" s="36"/>
      <c r="H189" s="36"/>
      <c r="I189" s="206"/>
      <c r="J189" s="36"/>
      <c r="K189" s="36"/>
      <c r="L189" s="39"/>
      <c r="M189" s="207"/>
      <c r="N189" s="208"/>
      <c r="O189" s="71"/>
      <c r="P189" s="71"/>
      <c r="Q189" s="71"/>
      <c r="R189" s="71"/>
      <c r="S189" s="71"/>
      <c r="T189" s="72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174</v>
      </c>
      <c r="AU189" s="17" t="s">
        <v>84</v>
      </c>
    </row>
    <row r="190" spans="1:65" s="13" customFormat="1" ht="11.25">
      <c r="B190" s="209"/>
      <c r="C190" s="210"/>
      <c r="D190" s="204" t="s">
        <v>176</v>
      </c>
      <c r="E190" s="211" t="s">
        <v>1</v>
      </c>
      <c r="F190" s="212" t="s">
        <v>3032</v>
      </c>
      <c r="G190" s="210"/>
      <c r="H190" s="213">
        <v>31.4</v>
      </c>
      <c r="I190" s="214"/>
      <c r="J190" s="210"/>
      <c r="K190" s="210"/>
      <c r="L190" s="215"/>
      <c r="M190" s="216"/>
      <c r="N190" s="217"/>
      <c r="O190" s="217"/>
      <c r="P190" s="217"/>
      <c r="Q190" s="217"/>
      <c r="R190" s="217"/>
      <c r="S190" s="217"/>
      <c r="T190" s="218"/>
      <c r="AT190" s="219" t="s">
        <v>176</v>
      </c>
      <c r="AU190" s="219" t="s">
        <v>84</v>
      </c>
      <c r="AV190" s="13" t="s">
        <v>84</v>
      </c>
      <c r="AW190" s="13" t="s">
        <v>32</v>
      </c>
      <c r="AX190" s="13" t="s">
        <v>82</v>
      </c>
      <c r="AY190" s="219" t="s">
        <v>164</v>
      </c>
    </row>
    <row r="191" spans="1:65" s="2" customFormat="1" ht="14.45" customHeight="1">
      <c r="A191" s="34"/>
      <c r="B191" s="35"/>
      <c r="C191" s="231" t="s">
        <v>1032</v>
      </c>
      <c r="D191" s="231" t="s">
        <v>218</v>
      </c>
      <c r="E191" s="232" t="s">
        <v>3033</v>
      </c>
      <c r="F191" s="233" t="s">
        <v>3034</v>
      </c>
      <c r="G191" s="234" t="s">
        <v>258</v>
      </c>
      <c r="H191" s="235">
        <v>32.027999999999999</v>
      </c>
      <c r="I191" s="236"/>
      <c r="J191" s="237">
        <f>ROUND(I191*H191,2)</f>
        <v>0</v>
      </c>
      <c r="K191" s="233" t="s">
        <v>171</v>
      </c>
      <c r="L191" s="238"/>
      <c r="M191" s="239" t="s">
        <v>1</v>
      </c>
      <c r="N191" s="240" t="s">
        <v>42</v>
      </c>
      <c r="O191" s="71"/>
      <c r="P191" s="200">
        <f>O191*H191</f>
        <v>0</v>
      </c>
      <c r="Q191" s="200">
        <v>0.13100000000000001</v>
      </c>
      <c r="R191" s="200">
        <f>Q191*H191</f>
        <v>4.1956680000000004</v>
      </c>
      <c r="S191" s="200">
        <v>0</v>
      </c>
      <c r="T191" s="201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2" t="s">
        <v>221</v>
      </c>
      <c r="AT191" s="202" t="s">
        <v>218</v>
      </c>
      <c r="AU191" s="202" t="s">
        <v>84</v>
      </c>
      <c r="AY191" s="17" t="s">
        <v>164</v>
      </c>
      <c r="BE191" s="203">
        <f>IF(N191="základní",J191,0)</f>
        <v>0</v>
      </c>
      <c r="BF191" s="203">
        <f>IF(N191="snížená",J191,0)</f>
        <v>0</v>
      </c>
      <c r="BG191" s="203">
        <f>IF(N191="zákl. přenesená",J191,0)</f>
        <v>0</v>
      </c>
      <c r="BH191" s="203">
        <f>IF(N191="sníž. přenesená",J191,0)</f>
        <v>0</v>
      </c>
      <c r="BI191" s="203">
        <f>IF(N191="nulová",J191,0)</f>
        <v>0</v>
      </c>
      <c r="BJ191" s="17" t="s">
        <v>84</v>
      </c>
      <c r="BK191" s="203">
        <f>ROUND(I191*H191,2)</f>
        <v>0</v>
      </c>
      <c r="BL191" s="17" t="s">
        <v>172</v>
      </c>
      <c r="BM191" s="202" t="s">
        <v>3035</v>
      </c>
    </row>
    <row r="192" spans="1:65" s="2" customFormat="1" ht="11.25">
      <c r="A192" s="34"/>
      <c r="B192" s="35"/>
      <c r="C192" s="36"/>
      <c r="D192" s="204" t="s">
        <v>174</v>
      </c>
      <c r="E192" s="36"/>
      <c r="F192" s="205" t="s">
        <v>3034</v>
      </c>
      <c r="G192" s="36"/>
      <c r="H192" s="36"/>
      <c r="I192" s="206"/>
      <c r="J192" s="36"/>
      <c r="K192" s="36"/>
      <c r="L192" s="39"/>
      <c r="M192" s="207"/>
      <c r="N192" s="208"/>
      <c r="O192" s="71"/>
      <c r="P192" s="71"/>
      <c r="Q192" s="71"/>
      <c r="R192" s="71"/>
      <c r="S192" s="71"/>
      <c r="T192" s="72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174</v>
      </c>
      <c r="AU192" s="17" t="s">
        <v>84</v>
      </c>
    </row>
    <row r="193" spans="1:65" s="12" customFormat="1" ht="22.9" customHeight="1">
      <c r="B193" s="175"/>
      <c r="C193" s="176"/>
      <c r="D193" s="177" t="s">
        <v>75</v>
      </c>
      <c r="E193" s="189" t="s">
        <v>575</v>
      </c>
      <c r="F193" s="189" t="s">
        <v>576</v>
      </c>
      <c r="G193" s="176"/>
      <c r="H193" s="176"/>
      <c r="I193" s="179"/>
      <c r="J193" s="190">
        <f>BK193</f>
        <v>0</v>
      </c>
      <c r="K193" s="176"/>
      <c r="L193" s="181"/>
      <c r="M193" s="182"/>
      <c r="N193" s="183"/>
      <c r="O193" s="183"/>
      <c r="P193" s="184">
        <f>SUM(P194:P196)</f>
        <v>0</v>
      </c>
      <c r="Q193" s="183"/>
      <c r="R193" s="184">
        <f>SUM(R194:R196)</f>
        <v>5.1618839999999997</v>
      </c>
      <c r="S193" s="183"/>
      <c r="T193" s="185">
        <f>SUM(T194:T196)</f>
        <v>0</v>
      </c>
      <c r="AR193" s="186" t="s">
        <v>82</v>
      </c>
      <c r="AT193" s="187" t="s">
        <v>75</v>
      </c>
      <c r="AU193" s="187" t="s">
        <v>82</v>
      </c>
      <c r="AY193" s="186" t="s">
        <v>164</v>
      </c>
      <c r="BK193" s="188">
        <f>SUM(BK194:BK196)</f>
        <v>0</v>
      </c>
    </row>
    <row r="194" spans="1:65" s="2" customFormat="1" ht="24.2" customHeight="1">
      <c r="A194" s="34"/>
      <c r="B194" s="35"/>
      <c r="C194" s="191" t="s">
        <v>3036</v>
      </c>
      <c r="D194" s="191" t="s">
        <v>167</v>
      </c>
      <c r="E194" s="192" t="s">
        <v>3037</v>
      </c>
      <c r="F194" s="193" t="s">
        <v>3038</v>
      </c>
      <c r="G194" s="194" t="s">
        <v>258</v>
      </c>
      <c r="H194" s="195">
        <v>18.2</v>
      </c>
      <c r="I194" s="196"/>
      <c r="J194" s="197">
        <f>ROUND(I194*H194,2)</f>
        <v>0</v>
      </c>
      <c r="K194" s="193" t="s">
        <v>171</v>
      </c>
      <c r="L194" s="39"/>
      <c r="M194" s="198" t="s">
        <v>1</v>
      </c>
      <c r="N194" s="199" t="s">
        <v>42</v>
      </c>
      <c r="O194" s="71"/>
      <c r="P194" s="200">
        <f>O194*H194</f>
        <v>0</v>
      </c>
      <c r="Q194" s="200">
        <v>0.28361999999999998</v>
      </c>
      <c r="R194" s="200">
        <f>Q194*H194</f>
        <v>5.1618839999999997</v>
      </c>
      <c r="S194" s="200">
        <v>0</v>
      </c>
      <c r="T194" s="201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2" t="s">
        <v>172</v>
      </c>
      <c r="AT194" s="202" t="s">
        <v>167</v>
      </c>
      <c r="AU194" s="202" t="s">
        <v>84</v>
      </c>
      <c r="AY194" s="17" t="s">
        <v>164</v>
      </c>
      <c r="BE194" s="203">
        <f>IF(N194="základní",J194,0)</f>
        <v>0</v>
      </c>
      <c r="BF194" s="203">
        <f>IF(N194="snížená",J194,0)</f>
        <v>0</v>
      </c>
      <c r="BG194" s="203">
        <f>IF(N194="zákl. přenesená",J194,0)</f>
        <v>0</v>
      </c>
      <c r="BH194" s="203">
        <f>IF(N194="sníž. přenesená",J194,0)</f>
        <v>0</v>
      </c>
      <c r="BI194" s="203">
        <f>IF(N194="nulová",J194,0)</f>
        <v>0</v>
      </c>
      <c r="BJ194" s="17" t="s">
        <v>84</v>
      </c>
      <c r="BK194" s="203">
        <f>ROUND(I194*H194,2)</f>
        <v>0</v>
      </c>
      <c r="BL194" s="17" t="s">
        <v>172</v>
      </c>
      <c r="BM194" s="202" t="s">
        <v>3039</v>
      </c>
    </row>
    <row r="195" spans="1:65" s="2" customFormat="1" ht="19.5">
      <c r="A195" s="34"/>
      <c r="B195" s="35"/>
      <c r="C195" s="36"/>
      <c r="D195" s="204" t="s">
        <v>174</v>
      </c>
      <c r="E195" s="36"/>
      <c r="F195" s="205" t="s">
        <v>3040</v>
      </c>
      <c r="G195" s="36"/>
      <c r="H195" s="36"/>
      <c r="I195" s="206"/>
      <c r="J195" s="36"/>
      <c r="K195" s="36"/>
      <c r="L195" s="39"/>
      <c r="M195" s="207"/>
      <c r="N195" s="208"/>
      <c r="O195" s="71"/>
      <c r="P195" s="71"/>
      <c r="Q195" s="71"/>
      <c r="R195" s="71"/>
      <c r="S195" s="71"/>
      <c r="T195" s="72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174</v>
      </c>
      <c r="AU195" s="17" t="s">
        <v>84</v>
      </c>
    </row>
    <row r="196" spans="1:65" s="13" customFormat="1" ht="22.5">
      <c r="B196" s="209"/>
      <c r="C196" s="210"/>
      <c r="D196" s="204" t="s">
        <v>176</v>
      </c>
      <c r="E196" s="211" t="s">
        <v>1</v>
      </c>
      <c r="F196" s="212" t="s">
        <v>3041</v>
      </c>
      <c r="G196" s="210"/>
      <c r="H196" s="213">
        <v>18.2</v>
      </c>
      <c r="I196" s="214"/>
      <c r="J196" s="210"/>
      <c r="K196" s="210"/>
      <c r="L196" s="215"/>
      <c r="M196" s="216"/>
      <c r="N196" s="217"/>
      <c r="O196" s="217"/>
      <c r="P196" s="217"/>
      <c r="Q196" s="217"/>
      <c r="R196" s="217"/>
      <c r="S196" s="217"/>
      <c r="T196" s="218"/>
      <c r="AT196" s="219" t="s">
        <v>176</v>
      </c>
      <c r="AU196" s="219" t="s">
        <v>84</v>
      </c>
      <c r="AV196" s="13" t="s">
        <v>84</v>
      </c>
      <c r="AW196" s="13" t="s">
        <v>32</v>
      </c>
      <c r="AX196" s="13" t="s">
        <v>82</v>
      </c>
      <c r="AY196" s="219" t="s">
        <v>164</v>
      </c>
    </row>
    <row r="197" spans="1:65" s="12" customFormat="1" ht="22.9" customHeight="1">
      <c r="B197" s="175"/>
      <c r="C197" s="176"/>
      <c r="D197" s="177" t="s">
        <v>75</v>
      </c>
      <c r="E197" s="189" t="s">
        <v>839</v>
      </c>
      <c r="F197" s="189" t="s">
        <v>840</v>
      </c>
      <c r="G197" s="176"/>
      <c r="H197" s="176"/>
      <c r="I197" s="179"/>
      <c r="J197" s="190">
        <f>BK197</f>
        <v>0</v>
      </c>
      <c r="K197" s="176"/>
      <c r="L197" s="181"/>
      <c r="M197" s="182"/>
      <c r="N197" s="183"/>
      <c r="O197" s="183"/>
      <c r="P197" s="184">
        <f>SUM(P198:P202)</f>
        <v>0</v>
      </c>
      <c r="Q197" s="183"/>
      <c r="R197" s="184">
        <f>SUM(R198:R202)</f>
        <v>1.9632816</v>
      </c>
      <c r="S197" s="183"/>
      <c r="T197" s="185">
        <f>SUM(T198:T202)</f>
        <v>0</v>
      </c>
      <c r="AR197" s="186" t="s">
        <v>82</v>
      </c>
      <c r="AT197" s="187" t="s">
        <v>75</v>
      </c>
      <c r="AU197" s="187" t="s">
        <v>82</v>
      </c>
      <c r="AY197" s="186" t="s">
        <v>164</v>
      </c>
      <c r="BK197" s="188">
        <f>SUM(BK198:BK202)</f>
        <v>0</v>
      </c>
    </row>
    <row r="198" spans="1:65" s="2" customFormat="1" ht="24.2" customHeight="1">
      <c r="A198" s="34"/>
      <c r="B198" s="35"/>
      <c r="C198" s="191" t="s">
        <v>930</v>
      </c>
      <c r="D198" s="191" t="s">
        <v>167</v>
      </c>
      <c r="E198" s="192" t="s">
        <v>3042</v>
      </c>
      <c r="F198" s="193" t="s">
        <v>3043</v>
      </c>
      <c r="G198" s="194" t="s">
        <v>244</v>
      </c>
      <c r="H198" s="195">
        <v>12.6</v>
      </c>
      <c r="I198" s="196"/>
      <c r="J198" s="197">
        <f>ROUND(I198*H198,2)</f>
        <v>0</v>
      </c>
      <c r="K198" s="193" t="s">
        <v>171</v>
      </c>
      <c r="L198" s="39"/>
      <c r="M198" s="198" t="s">
        <v>1</v>
      </c>
      <c r="N198" s="199" t="s">
        <v>42</v>
      </c>
      <c r="O198" s="71"/>
      <c r="P198" s="200">
        <f>O198*H198</f>
        <v>0</v>
      </c>
      <c r="Q198" s="200">
        <v>0.1295</v>
      </c>
      <c r="R198" s="200">
        <f>Q198*H198</f>
        <v>1.6316999999999999</v>
      </c>
      <c r="S198" s="200">
        <v>0</v>
      </c>
      <c r="T198" s="201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2" t="s">
        <v>172</v>
      </c>
      <c r="AT198" s="202" t="s">
        <v>167</v>
      </c>
      <c r="AU198" s="202" t="s">
        <v>84</v>
      </c>
      <c r="AY198" s="17" t="s">
        <v>164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17" t="s">
        <v>84</v>
      </c>
      <c r="BK198" s="203">
        <f>ROUND(I198*H198,2)</f>
        <v>0</v>
      </c>
      <c r="BL198" s="17" t="s">
        <v>172</v>
      </c>
      <c r="BM198" s="202" t="s">
        <v>3044</v>
      </c>
    </row>
    <row r="199" spans="1:65" s="2" customFormat="1" ht="29.25">
      <c r="A199" s="34"/>
      <c r="B199" s="35"/>
      <c r="C199" s="36"/>
      <c r="D199" s="204" t="s">
        <v>174</v>
      </c>
      <c r="E199" s="36"/>
      <c r="F199" s="205" t="s">
        <v>3045</v>
      </c>
      <c r="G199" s="36"/>
      <c r="H199" s="36"/>
      <c r="I199" s="206"/>
      <c r="J199" s="36"/>
      <c r="K199" s="36"/>
      <c r="L199" s="39"/>
      <c r="M199" s="207"/>
      <c r="N199" s="208"/>
      <c r="O199" s="71"/>
      <c r="P199" s="71"/>
      <c r="Q199" s="71"/>
      <c r="R199" s="71"/>
      <c r="S199" s="71"/>
      <c r="T199" s="72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174</v>
      </c>
      <c r="AU199" s="17" t="s">
        <v>84</v>
      </c>
    </row>
    <row r="200" spans="1:65" s="13" customFormat="1" ht="11.25">
      <c r="B200" s="209"/>
      <c r="C200" s="210"/>
      <c r="D200" s="204" t="s">
        <v>176</v>
      </c>
      <c r="E200" s="211" t="s">
        <v>1</v>
      </c>
      <c r="F200" s="212" t="s">
        <v>3046</v>
      </c>
      <c r="G200" s="210"/>
      <c r="H200" s="213">
        <v>12.6</v>
      </c>
      <c r="I200" s="214"/>
      <c r="J200" s="210"/>
      <c r="K200" s="210"/>
      <c r="L200" s="215"/>
      <c r="M200" s="216"/>
      <c r="N200" s="217"/>
      <c r="O200" s="217"/>
      <c r="P200" s="217"/>
      <c r="Q200" s="217"/>
      <c r="R200" s="217"/>
      <c r="S200" s="217"/>
      <c r="T200" s="218"/>
      <c r="AT200" s="219" t="s">
        <v>176</v>
      </c>
      <c r="AU200" s="219" t="s">
        <v>84</v>
      </c>
      <c r="AV200" s="13" t="s">
        <v>84</v>
      </c>
      <c r="AW200" s="13" t="s">
        <v>32</v>
      </c>
      <c r="AX200" s="13" t="s">
        <v>82</v>
      </c>
      <c r="AY200" s="219" t="s">
        <v>164</v>
      </c>
    </row>
    <row r="201" spans="1:65" s="2" customFormat="1" ht="14.45" customHeight="1">
      <c r="A201" s="34"/>
      <c r="B201" s="35"/>
      <c r="C201" s="231" t="s">
        <v>3047</v>
      </c>
      <c r="D201" s="231" t="s">
        <v>218</v>
      </c>
      <c r="E201" s="232" t="s">
        <v>3048</v>
      </c>
      <c r="F201" s="233" t="s">
        <v>3049</v>
      </c>
      <c r="G201" s="234" t="s">
        <v>244</v>
      </c>
      <c r="H201" s="235">
        <v>12.852</v>
      </c>
      <c r="I201" s="236"/>
      <c r="J201" s="237">
        <f>ROUND(I201*H201,2)</f>
        <v>0</v>
      </c>
      <c r="K201" s="233" t="s">
        <v>171</v>
      </c>
      <c r="L201" s="238"/>
      <c r="M201" s="239" t="s">
        <v>1</v>
      </c>
      <c r="N201" s="240" t="s">
        <v>42</v>
      </c>
      <c r="O201" s="71"/>
      <c r="P201" s="200">
        <f>O201*H201</f>
        <v>0</v>
      </c>
      <c r="Q201" s="200">
        <v>2.58E-2</v>
      </c>
      <c r="R201" s="200">
        <f>Q201*H201</f>
        <v>0.33158160000000003</v>
      </c>
      <c r="S201" s="200">
        <v>0</v>
      </c>
      <c r="T201" s="201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2" t="s">
        <v>221</v>
      </c>
      <c r="AT201" s="202" t="s">
        <v>218</v>
      </c>
      <c r="AU201" s="202" t="s">
        <v>84</v>
      </c>
      <c r="AY201" s="17" t="s">
        <v>164</v>
      </c>
      <c r="BE201" s="203">
        <f>IF(N201="základní",J201,0)</f>
        <v>0</v>
      </c>
      <c r="BF201" s="203">
        <f>IF(N201="snížená",J201,0)</f>
        <v>0</v>
      </c>
      <c r="BG201" s="203">
        <f>IF(N201="zákl. přenesená",J201,0)</f>
        <v>0</v>
      </c>
      <c r="BH201" s="203">
        <f>IF(N201="sníž. přenesená",J201,0)</f>
        <v>0</v>
      </c>
      <c r="BI201" s="203">
        <f>IF(N201="nulová",J201,0)</f>
        <v>0</v>
      </c>
      <c r="BJ201" s="17" t="s">
        <v>84</v>
      </c>
      <c r="BK201" s="203">
        <f>ROUND(I201*H201,2)</f>
        <v>0</v>
      </c>
      <c r="BL201" s="17" t="s">
        <v>172</v>
      </c>
      <c r="BM201" s="202" t="s">
        <v>3050</v>
      </c>
    </row>
    <row r="202" spans="1:65" s="2" customFormat="1" ht="11.25">
      <c r="A202" s="34"/>
      <c r="B202" s="35"/>
      <c r="C202" s="36"/>
      <c r="D202" s="204" t="s">
        <v>174</v>
      </c>
      <c r="E202" s="36"/>
      <c r="F202" s="205" t="s">
        <v>3049</v>
      </c>
      <c r="G202" s="36"/>
      <c r="H202" s="36"/>
      <c r="I202" s="206"/>
      <c r="J202" s="36"/>
      <c r="K202" s="36"/>
      <c r="L202" s="39"/>
      <c r="M202" s="207"/>
      <c r="N202" s="208"/>
      <c r="O202" s="71"/>
      <c r="P202" s="71"/>
      <c r="Q202" s="71"/>
      <c r="R202" s="71"/>
      <c r="S202" s="71"/>
      <c r="T202" s="72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174</v>
      </c>
      <c r="AU202" s="17" t="s">
        <v>84</v>
      </c>
    </row>
    <row r="203" spans="1:65" s="12" customFormat="1" ht="22.9" customHeight="1">
      <c r="B203" s="175"/>
      <c r="C203" s="176"/>
      <c r="D203" s="177" t="s">
        <v>75</v>
      </c>
      <c r="E203" s="189" t="s">
        <v>1049</v>
      </c>
      <c r="F203" s="189" t="s">
        <v>1050</v>
      </c>
      <c r="G203" s="176"/>
      <c r="H203" s="176"/>
      <c r="I203" s="179"/>
      <c r="J203" s="190">
        <f>BK203</f>
        <v>0</v>
      </c>
      <c r="K203" s="176"/>
      <c r="L203" s="181"/>
      <c r="M203" s="182"/>
      <c r="N203" s="183"/>
      <c r="O203" s="183"/>
      <c r="P203" s="184">
        <f>SUM(P204:P205)</f>
        <v>0</v>
      </c>
      <c r="Q203" s="183"/>
      <c r="R203" s="184">
        <f>SUM(R204:R205)</f>
        <v>0</v>
      </c>
      <c r="S203" s="183"/>
      <c r="T203" s="185">
        <f>SUM(T204:T205)</f>
        <v>0</v>
      </c>
      <c r="AR203" s="186" t="s">
        <v>82</v>
      </c>
      <c r="AT203" s="187" t="s">
        <v>75</v>
      </c>
      <c r="AU203" s="187" t="s">
        <v>82</v>
      </c>
      <c r="AY203" s="186" t="s">
        <v>164</v>
      </c>
      <c r="BK203" s="188">
        <f>SUM(BK204:BK205)</f>
        <v>0</v>
      </c>
    </row>
    <row r="204" spans="1:65" s="2" customFormat="1" ht="14.45" customHeight="1">
      <c r="A204" s="34"/>
      <c r="B204" s="35"/>
      <c r="C204" s="191" t="s">
        <v>297</v>
      </c>
      <c r="D204" s="191" t="s">
        <v>167</v>
      </c>
      <c r="E204" s="192" t="s">
        <v>3051</v>
      </c>
      <c r="F204" s="193" t="s">
        <v>3052</v>
      </c>
      <c r="G204" s="194" t="s">
        <v>207</v>
      </c>
      <c r="H204" s="195">
        <v>19.213999999999999</v>
      </c>
      <c r="I204" s="196"/>
      <c r="J204" s="197">
        <f>ROUND(I204*H204,2)</f>
        <v>0</v>
      </c>
      <c r="K204" s="193" t="s">
        <v>171</v>
      </c>
      <c r="L204" s="39"/>
      <c r="M204" s="198" t="s">
        <v>1</v>
      </c>
      <c r="N204" s="199" t="s">
        <v>42</v>
      </c>
      <c r="O204" s="71"/>
      <c r="P204" s="200">
        <f>O204*H204</f>
        <v>0</v>
      </c>
      <c r="Q204" s="200">
        <v>0</v>
      </c>
      <c r="R204" s="200">
        <f>Q204*H204</f>
        <v>0</v>
      </c>
      <c r="S204" s="200">
        <v>0</v>
      </c>
      <c r="T204" s="201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2" t="s">
        <v>172</v>
      </c>
      <c r="AT204" s="202" t="s">
        <v>167</v>
      </c>
      <c r="AU204" s="202" t="s">
        <v>84</v>
      </c>
      <c r="AY204" s="17" t="s">
        <v>164</v>
      </c>
      <c r="BE204" s="203">
        <f>IF(N204="základní",J204,0)</f>
        <v>0</v>
      </c>
      <c r="BF204" s="203">
        <f>IF(N204="snížená",J204,0)</f>
        <v>0</v>
      </c>
      <c r="BG204" s="203">
        <f>IF(N204="zákl. přenesená",J204,0)</f>
        <v>0</v>
      </c>
      <c r="BH204" s="203">
        <f>IF(N204="sníž. přenesená",J204,0)</f>
        <v>0</v>
      </c>
      <c r="BI204" s="203">
        <f>IF(N204="nulová",J204,0)</f>
        <v>0</v>
      </c>
      <c r="BJ204" s="17" t="s">
        <v>84</v>
      </c>
      <c r="BK204" s="203">
        <f>ROUND(I204*H204,2)</f>
        <v>0</v>
      </c>
      <c r="BL204" s="17" t="s">
        <v>172</v>
      </c>
      <c r="BM204" s="202" t="s">
        <v>3053</v>
      </c>
    </row>
    <row r="205" spans="1:65" s="2" customFormat="1" ht="39">
      <c r="A205" s="34"/>
      <c r="B205" s="35"/>
      <c r="C205" s="36"/>
      <c r="D205" s="204" t="s">
        <v>174</v>
      </c>
      <c r="E205" s="36"/>
      <c r="F205" s="205" t="s">
        <v>3054</v>
      </c>
      <c r="G205" s="36"/>
      <c r="H205" s="36"/>
      <c r="I205" s="206"/>
      <c r="J205" s="36"/>
      <c r="K205" s="36"/>
      <c r="L205" s="39"/>
      <c r="M205" s="255"/>
      <c r="N205" s="256"/>
      <c r="O205" s="257"/>
      <c r="P205" s="257"/>
      <c r="Q205" s="257"/>
      <c r="R205" s="257"/>
      <c r="S205" s="257"/>
      <c r="T205" s="258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174</v>
      </c>
      <c r="AU205" s="17" t="s">
        <v>84</v>
      </c>
    </row>
    <row r="206" spans="1:65" s="2" customFormat="1" ht="6.95" customHeight="1">
      <c r="A206" s="34"/>
      <c r="B206" s="54"/>
      <c r="C206" s="55"/>
      <c r="D206" s="55"/>
      <c r="E206" s="55"/>
      <c r="F206" s="55"/>
      <c r="G206" s="55"/>
      <c r="H206" s="55"/>
      <c r="I206" s="55"/>
      <c r="J206" s="55"/>
      <c r="K206" s="55"/>
      <c r="L206" s="39"/>
      <c r="M206" s="34"/>
      <c r="O206" s="34"/>
      <c r="P206" s="34"/>
      <c r="Q206" s="34"/>
      <c r="R206" s="34"/>
      <c r="S206" s="34"/>
      <c r="T206" s="34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</row>
  </sheetData>
  <sheetProtection algorithmName="SHA-512" hashValue="0WGPrfagW/EyTJsMcOh1tw8a7/FAFNSLTfucfprsF/dU9U+IEK7/MfQyySBsqWGeK/L00TXt7bXkcUB2S6vX9Q==" saltValue="6+MQimzibJPtskQVVtgc1et1IaajtD1L6iLyYmffx0KzB93n5b1N960KZi9kOXiJCG6qE307w0iOAiKUyxKynw==" spinCount="100000" sheet="1" objects="1" scenarios="1" formatColumns="0" formatRows="0" autoFilter="0"/>
  <autoFilter ref="C126:K205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9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7" t="s">
        <v>95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82</v>
      </c>
    </row>
    <row r="4" spans="1:46" s="1" customFormat="1" ht="24.95" customHeight="1">
      <c r="B4" s="20"/>
      <c r="D4" s="117" t="s">
        <v>108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07" t="str">
        <f>'Rekapitulace stavby'!K6</f>
        <v>Stavební úpravy č.p. 45 (RD s 3 byty) - Borová</v>
      </c>
      <c r="F7" s="308"/>
      <c r="G7" s="308"/>
      <c r="H7" s="308"/>
      <c r="L7" s="20"/>
    </row>
    <row r="8" spans="1:46" s="1" customFormat="1" ht="12" customHeight="1">
      <c r="B8" s="20"/>
      <c r="D8" s="119" t="s">
        <v>109</v>
      </c>
      <c r="L8" s="20"/>
    </row>
    <row r="9" spans="1:46" s="2" customFormat="1" ht="16.5" customHeight="1">
      <c r="A9" s="34"/>
      <c r="B9" s="39"/>
      <c r="C9" s="34"/>
      <c r="D9" s="34"/>
      <c r="E9" s="307" t="s">
        <v>110</v>
      </c>
      <c r="F9" s="309"/>
      <c r="G9" s="309"/>
      <c r="H9" s="30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111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0" t="s">
        <v>3055</v>
      </c>
      <c r="F11" s="309"/>
      <c r="G11" s="309"/>
      <c r="H11" s="309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10" t="s">
        <v>21</v>
      </c>
      <c r="G14" s="34"/>
      <c r="H14" s="34"/>
      <c r="I14" s="119" t="s">
        <v>22</v>
      </c>
      <c r="J14" s="120" t="str">
        <f>'Rekapitulace stavby'!AN8</f>
        <v>16. 3. 2021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24</v>
      </c>
      <c r="E16" s="34"/>
      <c r="F16" s="34"/>
      <c r="G16" s="34"/>
      <c r="H16" s="34"/>
      <c r="I16" s="119" t="s">
        <v>25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26</v>
      </c>
      <c r="F17" s="34"/>
      <c r="G17" s="34"/>
      <c r="H17" s="34"/>
      <c r="I17" s="119" t="s">
        <v>27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28</v>
      </c>
      <c r="E19" s="34"/>
      <c r="F19" s="34"/>
      <c r="G19" s="34"/>
      <c r="H19" s="34"/>
      <c r="I19" s="119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1" t="str">
        <f>'Rekapitulace stavby'!E14</f>
        <v>Vyplň údaj</v>
      </c>
      <c r="F20" s="312"/>
      <c r="G20" s="312"/>
      <c r="H20" s="312"/>
      <c r="I20" s="119" t="s">
        <v>27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30</v>
      </c>
      <c r="E22" s="34"/>
      <c r="F22" s="34"/>
      <c r="G22" s="34"/>
      <c r="H22" s="34"/>
      <c r="I22" s="119" t="s">
        <v>25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31</v>
      </c>
      <c r="F23" s="34"/>
      <c r="G23" s="34"/>
      <c r="H23" s="34"/>
      <c r="I23" s="119" t="s">
        <v>27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33</v>
      </c>
      <c r="E25" s="34"/>
      <c r="F25" s="34"/>
      <c r="G25" s="34"/>
      <c r="H25" s="34"/>
      <c r="I25" s="119" t="s">
        <v>25</v>
      </c>
      <c r="J25" s="110" t="s">
        <v>34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">
        <v>31</v>
      </c>
      <c r="F26" s="34"/>
      <c r="G26" s="34"/>
      <c r="H26" s="34"/>
      <c r="I26" s="119" t="s">
        <v>27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35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1"/>
      <c r="B29" s="122"/>
      <c r="C29" s="121"/>
      <c r="D29" s="121"/>
      <c r="E29" s="313" t="s">
        <v>1</v>
      </c>
      <c r="F29" s="313"/>
      <c r="G29" s="313"/>
      <c r="H29" s="313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36</v>
      </c>
      <c r="E32" s="34"/>
      <c r="F32" s="34"/>
      <c r="G32" s="34"/>
      <c r="H32" s="34"/>
      <c r="I32" s="34"/>
      <c r="J32" s="126">
        <f>ROUND(J132,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7" t="s">
        <v>38</v>
      </c>
      <c r="G34" s="34"/>
      <c r="H34" s="34"/>
      <c r="I34" s="127" t="s">
        <v>37</v>
      </c>
      <c r="J34" s="127" t="s">
        <v>39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8" t="s">
        <v>40</v>
      </c>
      <c r="E35" s="119" t="s">
        <v>41</v>
      </c>
      <c r="F35" s="129">
        <f>ROUND((SUM(BE132:BE395)),  2)</f>
        <v>0</v>
      </c>
      <c r="G35" s="34"/>
      <c r="H35" s="34"/>
      <c r="I35" s="130">
        <v>0.21</v>
      </c>
      <c r="J35" s="129">
        <f>ROUND(((SUM(BE132:BE395))*I35),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42</v>
      </c>
      <c r="F36" s="129">
        <f>ROUND((SUM(BF132:BF395)),  2)</f>
        <v>0</v>
      </c>
      <c r="G36" s="34"/>
      <c r="H36" s="34"/>
      <c r="I36" s="130">
        <v>0.15</v>
      </c>
      <c r="J36" s="129">
        <f>ROUND(((SUM(BF132:BF395))*I36),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43</v>
      </c>
      <c r="F37" s="129">
        <f>ROUND((SUM(BG132:BG395)),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44</v>
      </c>
      <c r="F38" s="129">
        <f>ROUND((SUM(BH132:BH395)),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45</v>
      </c>
      <c r="F39" s="129">
        <f>ROUND((SUM(BI132:BI395)),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46</v>
      </c>
      <c r="E41" s="133"/>
      <c r="F41" s="133"/>
      <c r="G41" s="134" t="s">
        <v>47</v>
      </c>
      <c r="H41" s="135" t="s">
        <v>48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49</v>
      </c>
      <c r="E50" s="139"/>
      <c r="F50" s="139"/>
      <c r="G50" s="138" t="s">
        <v>50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51</v>
      </c>
      <c r="E61" s="141"/>
      <c r="F61" s="142" t="s">
        <v>52</v>
      </c>
      <c r="G61" s="140" t="s">
        <v>51</v>
      </c>
      <c r="H61" s="141"/>
      <c r="I61" s="141"/>
      <c r="J61" s="143" t="s">
        <v>52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53</v>
      </c>
      <c r="E65" s="144"/>
      <c r="F65" s="144"/>
      <c r="G65" s="138" t="s">
        <v>54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51</v>
      </c>
      <c r="E76" s="141"/>
      <c r="F76" s="142" t="s">
        <v>52</v>
      </c>
      <c r="G76" s="140" t="s">
        <v>51</v>
      </c>
      <c r="H76" s="141"/>
      <c r="I76" s="141"/>
      <c r="J76" s="143" t="s">
        <v>52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113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14" t="str">
        <f>E7</f>
        <v>Stavební úpravy č.p. 45 (RD s 3 byty) - Borová</v>
      </c>
      <c r="F85" s="315"/>
      <c r="G85" s="315"/>
      <c r="H85" s="31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109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14" t="s">
        <v>110</v>
      </c>
      <c r="F87" s="316"/>
      <c r="G87" s="316"/>
      <c r="H87" s="31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111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62" t="str">
        <f>E11</f>
        <v>SO 03 - Tepelné čerpadlo + vytápění</v>
      </c>
      <c r="F89" s="316"/>
      <c r="G89" s="316"/>
      <c r="H89" s="31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Borová</v>
      </c>
      <c r="G91" s="36"/>
      <c r="H91" s="36"/>
      <c r="I91" s="29" t="s">
        <v>22</v>
      </c>
      <c r="J91" s="66" t="str">
        <f>IF(J14="","",J14)</f>
        <v>16. 3. 2021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24</v>
      </c>
      <c r="D93" s="36"/>
      <c r="E93" s="36"/>
      <c r="F93" s="27" t="str">
        <f>E17</f>
        <v>Obec Borová</v>
      </c>
      <c r="G93" s="36"/>
      <c r="H93" s="36"/>
      <c r="I93" s="29" t="s">
        <v>30</v>
      </c>
      <c r="J93" s="32" t="str">
        <f>E23</f>
        <v>Ing. Miloš Vondřejc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28</v>
      </c>
      <c r="D94" s="36"/>
      <c r="E94" s="36"/>
      <c r="F94" s="27" t="str">
        <f>IF(E20="","",E20)</f>
        <v>Vyplň údaj</v>
      </c>
      <c r="G94" s="36"/>
      <c r="H94" s="36"/>
      <c r="I94" s="29" t="s">
        <v>33</v>
      </c>
      <c r="J94" s="32" t="str">
        <f>E26</f>
        <v>Ing. Miloš Vondřejc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49" t="s">
        <v>114</v>
      </c>
      <c r="D96" s="150"/>
      <c r="E96" s="150"/>
      <c r="F96" s="150"/>
      <c r="G96" s="150"/>
      <c r="H96" s="150"/>
      <c r="I96" s="150"/>
      <c r="J96" s="151" t="s">
        <v>115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52" t="s">
        <v>116</v>
      </c>
      <c r="D98" s="36"/>
      <c r="E98" s="36"/>
      <c r="F98" s="36"/>
      <c r="G98" s="36"/>
      <c r="H98" s="36"/>
      <c r="I98" s="36"/>
      <c r="J98" s="84">
        <f>J132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117</v>
      </c>
    </row>
    <row r="99" spans="1:47" s="9" customFormat="1" ht="24.95" customHeight="1">
      <c r="B99" s="153"/>
      <c r="C99" s="154"/>
      <c r="D99" s="155" t="s">
        <v>118</v>
      </c>
      <c r="E99" s="156"/>
      <c r="F99" s="156"/>
      <c r="G99" s="156"/>
      <c r="H99" s="156"/>
      <c r="I99" s="156"/>
      <c r="J99" s="157">
        <f>J133</f>
        <v>0</v>
      </c>
      <c r="K99" s="154"/>
      <c r="L99" s="158"/>
    </row>
    <row r="100" spans="1:47" s="10" customFormat="1" ht="19.899999999999999" customHeight="1">
      <c r="B100" s="159"/>
      <c r="C100" s="104"/>
      <c r="D100" s="160" t="s">
        <v>119</v>
      </c>
      <c r="E100" s="161"/>
      <c r="F100" s="161"/>
      <c r="G100" s="161"/>
      <c r="H100" s="161"/>
      <c r="I100" s="161"/>
      <c r="J100" s="162">
        <f>J134</f>
        <v>0</v>
      </c>
      <c r="K100" s="104"/>
      <c r="L100" s="163"/>
    </row>
    <row r="101" spans="1:47" s="10" customFormat="1" ht="19.899999999999999" customHeight="1">
      <c r="B101" s="159"/>
      <c r="C101" s="104"/>
      <c r="D101" s="160" t="s">
        <v>120</v>
      </c>
      <c r="E101" s="161"/>
      <c r="F101" s="161"/>
      <c r="G101" s="161"/>
      <c r="H101" s="161"/>
      <c r="I101" s="161"/>
      <c r="J101" s="162">
        <f>J150</f>
        <v>0</v>
      </c>
      <c r="K101" s="104"/>
      <c r="L101" s="163"/>
    </row>
    <row r="102" spans="1:47" s="10" customFormat="1" ht="19.899999999999999" customHeight="1">
      <c r="B102" s="159"/>
      <c r="C102" s="104"/>
      <c r="D102" s="160" t="s">
        <v>2958</v>
      </c>
      <c r="E102" s="161"/>
      <c r="F102" s="161"/>
      <c r="G102" s="161"/>
      <c r="H102" s="161"/>
      <c r="I102" s="161"/>
      <c r="J102" s="162">
        <f>J159</f>
        <v>0</v>
      </c>
      <c r="K102" s="104"/>
      <c r="L102" s="163"/>
    </row>
    <row r="103" spans="1:47" s="10" customFormat="1" ht="19.899999999999999" customHeight="1">
      <c r="B103" s="159"/>
      <c r="C103" s="104"/>
      <c r="D103" s="160" t="s">
        <v>124</v>
      </c>
      <c r="E103" s="161"/>
      <c r="F103" s="161"/>
      <c r="G103" s="161"/>
      <c r="H103" s="161"/>
      <c r="I103" s="161"/>
      <c r="J103" s="162">
        <f>J163</f>
        <v>0</v>
      </c>
      <c r="K103" s="104"/>
      <c r="L103" s="163"/>
    </row>
    <row r="104" spans="1:47" s="10" customFormat="1" ht="19.899999999999999" customHeight="1">
      <c r="B104" s="159"/>
      <c r="C104" s="104"/>
      <c r="D104" s="160" t="s">
        <v>126</v>
      </c>
      <c r="E104" s="161"/>
      <c r="F104" s="161"/>
      <c r="G104" s="161"/>
      <c r="H104" s="161"/>
      <c r="I104" s="161"/>
      <c r="J104" s="162">
        <f>J170</f>
        <v>0</v>
      </c>
      <c r="K104" s="104"/>
      <c r="L104" s="163"/>
    </row>
    <row r="105" spans="1:47" s="9" customFormat="1" ht="24.95" customHeight="1">
      <c r="B105" s="153"/>
      <c r="C105" s="154"/>
      <c r="D105" s="155" t="s">
        <v>127</v>
      </c>
      <c r="E105" s="156"/>
      <c r="F105" s="156"/>
      <c r="G105" s="156"/>
      <c r="H105" s="156"/>
      <c r="I105" s="156"/>
      <c r="J105" s="157">
        <f>J173</f>
        <v>0</v>
      </c>
      <c r="K105" s="154"/>
      <c r="L105" s="158"/>
    </row>
    <row r="106" spans="1:47" s="10" customFormat="1" ht="19.899999999999999" customHeight="1">
      <c r="B106" s="159"/>
      <c r="C106" s="104"/>
      <c r="D106" s="160" t="s">
        <v>130</v>
      </c>
      <c r="E106" s="161"/>
      <c r="F106" s="161"/>
      <c r="G106" s="161"/>
      <c r="H106" s="161"/>
      <c r="I106" s="161"/>
      <c r="J106" s="162">
        <f>J174</f>
        <v>0</v>
      </c>
      <c r="K106" s="104"/>
      <c r="L106" s="163"/>
    </row>
    <row r="107" spans="1:47" s="10" customFormat="1" ht="19.899999999999999" customHeight="1">
      <c r="B107" s="159"/>
      <c r="C107" s="104"/>
      <c r="D107" s="160" t="s">
        <v>3056</v>
      </c>
      <c r="E107" s="161"/>
      <c r="F107" s="161"/>
      <c r="G107" s="161"/>
      <c r="H107" s="161"/>
      <c r="I107" s="161"/>
      <c r="J107" s="162">
        <f>J186</f>
        <v>0</v>
      </c>
      <c r="K107" s="104"/>
      <c r="L107" s="163"/>
    </row>
    <row r="108" spans="1:47" s="10" customFormat="1" ht="19.899999999999999" customHeight="1">
      <c r="B108" s="159"/>
      <c r="C108" s="104"/>
      <c r="D108" s="160" t="s">
        <v>3057</v>
      </c>
      <c r="E108" s="161"/>
      <c r="F108" s="161"/>
      <c r="G108" s="161"/>
      <c r="H108" s="161"/>
      <c r="I108" s="161"/>
      <c r="J108" s="162">
        <f>J243</f>
        <v>0</v>
      </c>
      <c r="K108" s="104"/>
      <c r="L108" s="163"/>
    </row>
    <row r="109" spans="1:47" s="10" customFormat="1" ht="19.899999999999999" customHeight="1">
      <c r="B109" s="159"/>
      <c r="C109" s="104"/>
      <c r="D109" s="160" t="s">
        <v>3058</v>
      </c>
      <c r="E109" s="161"/>
      <c r="F109" s="161"/>
      <c r="G109" s="161"/>
      <c r="H109" s="161"/>
      <c r="I109" s="161"/>
      <c r="J109" s="162">
        <f>J265</f>
        <v>0</v>
      </c>
      <c r="K109" s="104"/>
      <c r="L109" s="163"/>
    </row>
    <row r="110" spans="1:47" s="10" customFormat="1" ht="19.899999999999999" customHeight="1">
      <c r="B110" s="159"/>
      <c r="C110" s="104"/>
      <c r="D110" s="160" t="s">
        <v>3059</v>
      </c>
      <c r="E110" s="161"/>
      <c r="F110" s="161"/>
      <c r="G110" s="161"/>
      <c r="H110" s="161"/>
      <c r="I110" s="161"/>
      <c r="J110" s="162">
        <f>J347</f>
        <v>0</v>
      </c>
      <c r="K110" s="104"/>
      <c r="L110" s="163"/>
    </row>
    <row r="111" spans="1:47" s="2" customFormat="1" ht="21.7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6.95" customHeight="1">
      <c r="A112" s="34"/>
      <c r="B112" s="54"/>
      <c r="C112" s="55"/>
      <c r="D112" s="55"/>
      <c r="E112" s="55"/>
      <c r="F112" s="55"/>
      <c r="G112" s="55"/>
      <c r="H112" s="55"/>
      <c r="I112" s="55"/>
      <c r="J112" s="55"/>
      <c r="K112" s="55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6" spans="1:31" s="2" customFormat="1" ht="6.95" customHeight="1">
      <c r="A116" s="34"/>
      <c r="B116" s="56"/>
      <c r="C116" s="57"/>
      <c r="D116" s="57"/>
      <c r="E116" s="57"/>
      <c r="F116" s="57"/>
      <c r="G116" s="57"/>
      <c r="H116" s="57"/>
      <c r="I116" s="57"/>
      <c r="J116" s="57"/>
      <c r="K116" s="57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31" s="2" customFormat="1" ht="24.95" customHeight="1">
      <c r="A117" s="34"/>
      <c r="B117" s="35"/>
      <c r="C117" s="23" t="s">
        <v>149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12" customHeight="1">
      <c r="A119" s="34"/>
      <c r="B119" s="35"/>
      <c r="C119" s="29" t="s">
        <v>16</v>
      </c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16.5" customHeight="1">
      <c r="A120" s="34"/>
      <c r="B120" s="35"/>
      <c r="C120" s="36"/>
      <c r="D120" s="36"/>
      <c r="E120" s="314" t="str">
        <f>E7</f>
        <v>Stavební úpravy č.p. 45 (RD s 3 byty) - Borová</v>
      </c>
      <c r="F120" s="315"/>
      <c r="G120" s="315"/>
      <c r="H120" s="315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1" customFormat="1" ht="12" customHeight="1">
      <c r="B121" s="21"/>
      <c r="C121" s="29" t="s">
        <v>109</v>
      </c>
      <c r="D121" s="22"/>
      <c r="E121" s="22"/>
      <c r="F121" s="22"/>
      <c r="G121" s="22"/>
      <c r="H121" s="22"/>
      <c r="I121" s="22"/>
      <c r="J121" s="22"/>
      <c r="K121" s="22"/>
      <c r="L121" s="20"/>
    </row>
    <row r="122" spans="1:31" s="2" customFormat="1" ht="16.5" customHeight="1">
      <c r="A122" s="34"/>
      <c r="B122" s="35"/>
      <c r="C122" s="36"/>
      <c r="D122" s="36"/>
      <c r="E122" s="314" t="s">
        <v>110</v>
      </c>
      <c r="F122" s="316"/>
      <c r="G122" s="316"/>
      <c r="H122" s="31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2" customHeight="1">
      <c r="A123" s="34"/>
      <c r="B123" s="35"/>
      <c r="C123" s="29" t="s">
        <v>111</v>
      </c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6.5" customHeight="1">
      <c r="A124" s="34"/>
      <c r="B124" s="35"/>
      <c r="C124" s="36"/>
      <c r="D124" s="36"/>
      <c r="E124" s="262" t="str">
        <f>E11</f>
        <v>SO 03 - Tepelné čerpadlo + vytápění</v>
      </c>
      <c r="F124" s="316"/>
      <c r="G124" s="316"/>
      <c r="H124" s="31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6.9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2" customHeight="1">
      <c r="A126" s="34"/>
      <c r="B126" s="35"/>
      <c r="C126" s="29" t="s">
        <v>20</v>
      </c>
      <c r="D126" s="36"/>
      <c r="E126" s="36"/>
      <c r="F126" s="27" t="str">
        <f>F14</f>
        <v>Borová</v>
      </c>
      <c r="G126" s="36"/>
      <c r="H126" s="36"/>
      <c r="I126" s="29" t="s">
        <v>22</v>
      </c>
      <c r="J126" s="66" t="str">
        <f>IF(J14="","",J14)</f>
        <v>16. 3. 2021</v>
      </c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6.95" customHeight="1">
      <c r="A127" s="34"/>
      <c r="B127" s="35"/>
      <c r="C127" s="36"/>
      <c r="D127" s="36"/>
      <c r="E127" s="36"/>
      <c r="F127" s="36"/>
      <c r="G127" s="36"/>
      <c r="H127" s="36"/>
      <c r="I127" s="36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5.2" customHeight="1">
      <c r="A128" s="34"/>
      <c r="B128" s="35"/>
      <c r="C128" s="29" t="s">
        <v>24</v>
      </c>
      <c r="D128" s="36"/>
      <c r="E128" s="36"/>
      <c r="F128" s="27" t="str">
        <f>E17</f>
        <v>Obec Borová</v>
      </c>
      <c r="G128" s="36"/>
      <c r="H128" s="36"/>
      <c r="I128" s="29" t="s">
        <v>30</v>
      </c>
      <c r="J128" s="32" t="str">
        <f>E23</f>
        <v>Ing. Miloš Vondřejc</v>
      </c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5.2" customHeight="1">
      <c r="A129" s="34"/>
      <c r="B129" s="35"/>
      <c r="C129" s="29" t="s">
        <v>28</v>
      </c>
      <c r="D129" s="36"/>
      <c r="E129" s="36"/>
      <c r="F129" s="27" t="str">
        <f>IF(E20="","",E20)</f>
        <v>Vyplň údaj</v>
      </c>
      <c r="G129" s="36"/>
      <c r="H129" s="36"/>
      <c r="I129" s="29" t="s">
        <v>33</v>
      </c>
      <c r="J129" s="32" t="str">
        <f>E26</f>
        <v>Ing. Miloš Vondřejc</v>
      </c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0.35" customHeight="1">
      <c r="A130" s="34"/>
      <c r="B130" s="35"/>
      <c r="C130" s="36"/>
      <c r="D130" s="36"/>
      <c r="E130" s="36"/>
      <c r="F130" s="36"/>
      <c r="G130" s="36"/>
      <c r="H130" s="36"/>
      <c r="I130" s="36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11" customFormat="1" ht="29.25" customHeight="1">
      <c r="A131" s="164"/>
      <c r="B131" s="165"/>
      <c r="C131" s="166" t="s">
        <v>150</v>
      </c>
      <c r="D131" s="167" t="s">
        <v>61</v>
      </c>
      <c r="E131" s="167" t="s">
        <v>57</v>
      </c>
      <c r="F131" s="167" t="s">
        <v>58</v>
      </c>
      <c r="G131" s="167" t="s">
        <v>151</v>
      </c>
      <c r="H131" s="167" t="s">
        <v>152</v>
      </c>
      <c r="I131" s="167" t="s">
        <v>153</v>
      </c>
      <c r="J131" s="167" t="s">
        <v>115</v>
      </c>
      <c r="K131" s="168" t="s">
        <v>154</v>
      </c>
      <c r="L131" s="169"/>
      <c r="M131" s="75" t="s">
        <v>1</v>
      </c>
      <c r="N131" s="76" t="s">
        <v>40</v>
      </c>
      <c r="O131" s="76" t="s">
        <v>155</v>
      </c>
      <c r="P131" s="76" t="s">
        <v>156</v>
      </c>
      <c r="Q131" s="76" t="s">
        <v>157</v>
      </c>
      <c r="R131" s="76" t="s">
        <v>158</v>
      </c>
      <c r="S131" s="76" t="s">
        <v>159</v>
      </c>
      <c r="T131" s="77" t="s">
        <v>160</v>
      </c>
      <c r="U131" s="164"/>
      <c r="V131" s="164"/>
      <c r="W131" s="164"/>
      <c r="X131" s="164"/>
      <c r="Y131" s="164"/>
      <c r="Z131" s="164"/>
      <c r="AA131" s="164"/>
      <c r="AB131" s="164"/>
      <c r="AC131" s="164"/>
      <c r="AD131" s="164"/>
      <c r="AE131" s="164"/>
    </row>
    <row r="132" spans="1:65" s="2" customFormat="1" ht="22.9" customHeight="1">
      <c r="A132" s="34"/>
      <c r="B132" s="35"/>
      <c r="C132" s="82" t="s">
        <v>161</v>
      </c>
      <c r="D132" s="36"/>
      <c r="E132" s="36"/>
      <c r="F132" s="36"/>
      <c r="G132" s="36"/>
      <c r="H132" s="36"/>
      <c r="I132" s="36"/>
      <c r="J132" s="170">
        <f>BK132</f>
        <v>0</v>
      </c>
      <c r="K132" s="36"/>
      <c r="L132" s="39"/>
      <c r="M132" s="78"/>
      <c r="N132" s="171"/>
      <c r="O132" s="79"/>
      <c r="P132" s="172">
        <f>P133+P173</f>
        <v>0</v>
      </c>
      <c r="Q132" s="79"/>
      <c r="R132" s="172">
        <f>R133+R173</f>
        <v>7.6757651999999981</v>
      </c>
      <c r="S132" s="79"/>
      <c r="T132" s="173">
        <f>T133+T173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75</v>
      </c>
      <c r="AU132" s="17" t="s">
        <v>117</v>
      </c>
      <c r="BK132" s="174">
        <f>BK133+BK173</f>
        <v>0</v>
      </c>
    </row>
    <row r="133" spans="1:65" s="12" customFormat="1" ht="25.9" customHeight="1">
      <c r="B133" s="175"/>
      <c r="C133" s="176"/>
      <c r="D133" s="177" t="s">
        <v>75</v>
      </c>
      <c r="E133" s="178" t="s">
        <v>162</v>
      </c>
      <c r="F133" s="178" t="s">
        <v>163</v>
      </c>
      <c r="G133" s="176"/>
      <c r="H133" s="176"/>
      <c r="I133" s="179"/>
      <c r="J133" s="180">
        <f>BK133</f>
        <v>0</v>
      </c>
      <c r="K133" s="176"/>
      <c r="L133" s="181"/>
      <c r="M133" s="182"/>
      <c r="N133" s="183"/>
      <c r="O133" s="183"/>
      <c r="P133" s="184">
        <f>P134+P150+P159+P163+P170</f>
        <v>0</v>
      </c>
      <c r="Q133" s="183"/>
      <c r="R133" s="184">
        <f>R134+R150+R159+R163+R170</f>
        <v>0.9752251999999999</v>
      </c>
      <c r="S133" s="183"/>
      <c r="T133" s="185">
        <f>T134+T150+T159+T163+T170</f>
        <v>0</v>
      </c>
      <c r="AR133" s="186" t="s">
        <v>82</v>
      </c>
      <c r="AT133" s="187" t="s">
        <v>75</v>
      </c>
      <c r="AU133" s="187" t="s">
        <v>76</v>
      </c>
      <c r="AY133" s="186" t="s">
        <v>164</v>
      </c>
      <c r="BK133" s="188">
        <f>BK134+BK150+BK159+BK163+BK170</f>
        <v>0</v>
      </c>
    </row>
    <row r="134" spans="1:65" s="12" customFormat="1" ht="22.9" customHeight="1">
      <c r="B134" s="175"/>
      <c r="C134" s="176"/>
      <c r="D134" s="177" t="s">
        <v>75</v>
      </c>
      <c r="E134" s="189" t="s">
        <v>82</v>
      </c>
      <c r="F134" s="189" t="s">
        <v>165</v>
      </c>
      <c r="G134" s="176"/>
      <c r="H134" s="176"/>
      <c r="I134" s="179"/>
      <c r="J134" s="190">
        <f>BK134</f>
        <v>0</v>
      </c>
      <c r="K134" s="176"/>
      <c r="L134" s="181"/>
      <c r="M134" s="182"/>
      <c r="N134" s="183"/>
      <c r="O134" s="183"/>
      <c r="P134" s="184">
        <f>SUM(P135:P149)</f>
        <v>0</v>
      </c>
      <c r="Q134" s="183"/>
      <c r="R134" s="184">
        <f>SUM(R135:R149)</f>
        <v>0</v>
      </c>
      <c r="S134" s="183"/>
      <c r="T134" s="185">
        <f>SUM(T135:T149)</f>
        <v>0</v>
      </c>
      <c r="AR134" s="186" t="s">
        <v>82</v>
      </c>
      <c r="AT134" s="187" t="s">
        <v>75</v>
      </c>
      <c r="AU134" s="187" t="s">
        <v>82</v>
      </c>
      <c r="AY134" s="186" t="s">
        <v>164</v>
      </c>
      <c r="BK134" s="188">
        <f>SUM(BK135:BK149)</f>
        <v>0</v>
      </c>
    </row>
    <row r="135" spans="1:65" s="2" customFormat="1" ht="24.2" customHeight="1">
      <c r="A135" s="34"/>
      <c r="B135" s="35"/>
      <c r="C135" s="191" t="s">
        <v>575</v>
      </c>
      <c r="D135" s="191" t="s">
        <v>167</v>
      </c>
      <c r="E135" s="192" t="s">
        <v>3060</v>
      </c>
      <c r="F135" s="193" t="s">
        <v>3061</v>
      </c>
      <c r="G135" s="194" t="s">
        <v>170</v>
      </c>
      <c r="H135" s="195">
        <v>6.0999999999999999E-2</v>
      </c>
      <c r="I135" s="196"/>
      <c r="J135" s="197">
        <f>ROUND(I135*H135,2)</f>
        <v>0</v>
      </c>
      <c r="K135" s="193" t="s">
        <v>171</v>
      </c>
      <c r="L135" s="39"/>
      <c r="M135" s="198" t="s">
        <v>1</v>
      </c>
      <c r="N135" s="199" t="s">
        <v>42</v>
      </c>
      <c r="O135" s="71"/>
      <c r="P135" s="200">
        <f>O135*H135</f>
        <v>0</v>
      </c>
      <c r="Q135" s="200">
        <v>0</v>
      </c>
      <c r="R135" s="200">
        <f>Q135*H135</f>
        <v>0</v>
      </c>
      <c r="S135" s="200">
        <v>0</v>
      </c>
      <c r="T135" s="201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2" t="s">
        <v>172</v>
      </c>
      <c r="AT135" s="202" t="s">
        <v>167</v>
      </c>
      <c r="AU135" s="202" t="s">
        <v>84</v>
      </c>
      <c r="AY135" s="17" t="s">
        <v>164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7" t="s">
        <v>84</v>
      </c>
      <c r="BK135" s="203">
        <f>ROUND(I135*H135,2)</f>
        <v>0</v>
      </c>
      <c r="BL135" s="17" t="s">
        <v>172</v>
      </c>
      <c r="BM135" s="202" t="s">
        <v>3062</v>
      </c>
    </row>
    <row r="136" spans="1:65" s="2" customFormat="1" ht="29.25">
      <c r="A136" s="34"/>
      <c r="B136" s="35"/>
      <c r="C136" s="36"/>
      <c r="D136" s="204" t="s">
        <v>174</v>
      </c>
      <c r="E136" s="36"/>
      <c r="F136" s="205" t="s">
        <v>3063</v>
      </c>
      <c r="G136" s="36"/>
      <c r="H136" s="36"/>
      <c r="I136" s="206"/>
      <c r="J136" s="36"/>
      <c r="K136" s="36"/>
      <c r="L136" s="39"/>
      <c r="M136" s="207"/>
      <c r="N136" s="208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174</v>
      </c>
      <c r="AU136" s="17" t="s">
        <v>84</v>
      </c>
    </row>
    <row r="137" spans="1:65" s="13" customFormat="1" ht="22.5">
      <c r="B137" s="209"/>
      <c r="C137" s="210"/>
      <c r="D137" s="204" t="s">
        <v>176</v>
      </c>
      <c r="E137" s="211" t="s">
        <v>1</v>
      </c>
      <c r="F137" s="212" t="s">
        <v>3064</v>
      </c>
      <c r="G137" s="210"/>
      <c r="H137" s="213">
        <v>6.0999999999999999E-2</v>
      </c>
      <c r="I137" s="214"/>
      <c r="J137" s="210"/>
      <c r="K137" s="210"/>
      <c r="L137" s="215"/>
      <c r="M137" s="216"/>
      <c r="N137" s="217"/>
      <c r="O137" s="217"/>
      <c r="P137" s="217"/>
      <c r="Q137" s="217"/>
      <c r="R137" s="217"/>
      <c r="S137" s="217"/>
      <c r="T137" s="218"/>
      <c r="AT137" s="219" t="s">
        <v>176</v>
      </c>
      <c r="AU137" s="219" t="s">
        <v>84</v>
      </c>
      <c r="AV137" s="13" t="s">
        <v>84</v>
      </c>
      <c r="AW137" s="13" t="s">
        <v>32</v>
      </c>
      <c r="AX137" s="13" t="s">
        <v>82</v>
      </c>
      <c r="AY137" s="219" t="s">
        <v>164</v>
      </c>
    </row>
    <row r="138" spans="1:65" s="2" customFormat="1" ht="24.2" customHeight="1">
      <c r="A138" s="34"/>
      <c r="B138" s="35"/>
      <c r="C138" s="191" t="s">
        <v>84</v>
      </c>
      <c r="D138" s="191" t="s">
        <v>167</v>
      </c>
      <c r="E138" s="192" t="s">
        <v>187</v>
      </c>
      <c r="F138" s="193" t="s">
        <v>188</v>
      </c>
      <c r="G138" s="194" t="s">
        <v>170</v>
      </c>
      <c r="H138" s="195">
        <v>6.0999999999999999E-2</v>
      </c>
      <c r="I138" s="196"/>
      <c r="J138" s="197">
        <f>ROUND(I138*H138,2)</f>
        <v>0</v>
      </c>
      <c r="K138" s="193" t="s">
        <v>171</v>
      </c>
      <c r="L138" s="39"/>
      <c r="M138" s="198" t="s">
        <v>1</v>
      </c>
      <c r="N138" s="199" t="s">
        <v>42</v>
      </c>
      <c r="O138" s="71"/>
      <c r="P138" s="200">
        <f>O138*H138</f>
        <v>0</v>
      </c>
      <c r="Q138" s="200">
        <v>0</v>
      </c>
      <c r="R138" s="200">
        <f>Q138*H138</f>
        <v>0</v>
      </c>
      <c r="S138" s="200">
        <v>0</v>
      </c>
      <c r="T138" s="201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2" t="s">
        <v>172</v>
      </c>
      <c r="AT138" s="202" t="s">
        <v>167</v>
      </c>
      <c r="AU138" s="202" t="s">
        <v>84</v>
      </c>
      <c r="AY138" s="17" t="s">
        <v>164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17" t="s">
        <v>84</v>
      </c>
      <c r="BK138" s="203">
        <f>ROUND(I138*H138,2)</f>
        <v>0</v>
      </c>
      <c r="BL138" s="17" t="s">
        <v>172</v>
      </c>
      <c r="BM138" s="202" t="s">
        <v>3065</v>
      </c>
    </row>
    <row r="139" spans="1:65" s="2" customFormat="1" ht="39">
      <c r="A139" s="34"/>
      <c r="B139" s="35"/>
      <c r="C139" s="36"/>
      <c r="D139" s="204" t="s">
        <v>174</v>
      </c>
      <c r="E139" s="36"/>
      <c r="F139" s="205" t="s">
        <v>190</v>
      </c>
      <c r="G139" s="36"/>
      <c r="H139" s="36"/>
      <c r="I139" s="206"/>
      <c r="J139" s="36"/>
      <c r="K139" s="36"/>
      <c r="L139" s="39"/>
      <c r="M139" s="207"/>
      <c r="N139" s="208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174</v>
      </c>
      <c r="AU139" s="17" t="s">
        <v>84</v>
      </c>
    </row>
    <row r="140" spans="1:65" s="13" customFormat="1" ht="22.5">
      <c r="B140" s="209"/>
      <c r="C140" s="210"/>
      <c r="D140" s="204" t="s">
        <v>176</v>
      </c>
      <c r="E140" s="211" t="s">
        <v>1</v>
      </c>
      <c r="F140" s="212" t="s">
        <v>3064</v>
      </c>
      <c r="G140" s="210"/>
      <c r="H140" s="213">
        <v>6.0999999999999999E-2</v>
      </c>
      <c r="I140" s="214"/>
      <c r="J140" s="210"/>
      <c r="K140" s="210"/>
      <c r="L140" s="215"/>
      <c r="M140" s="216"/>
      <c r="N140" s="217"/>
      <c r="O140" s="217"/>
      <c r="P140" s="217"/>
      <c r="Q140" s="217"/>
      <c r="R140" s="217"/>
      <c r="S140" s="217"/>
      <c r="T140" s="218"/>
      <c r="AT140" s="219" t="s">
        <v>176</v>
      </c>
      <c r="AU140" s="219" t="s">
        <v>84</v>
      </c>
      <c r="AV140" s="13" t="s">
        <v>84</v>
      </c>
      <c r="AW140" s="13" t="s">
        <v>32</v>
      </c>
      <c r="AX140" s="13" t="s">
        <v>82</v>
      </c>
      <c r="AY140" s="219" t="s">
        <v>164</v>
      </c>
    </row>
    <row r="141" spans="1:65" s="2" customFormat="1" ht="37.9" customHeight="1">
      <c r="A141" s="34"/>
      <c r="B141" s="35"/>
      <c r="C141" s="191" t="s">
        <v>303</v>
      </c>
      <c r="D141" s="191" t="s">
        <v>167</v>
      </c>
      <c r="E141" s="192" t="s">
        <v>193</v>
      </c>
      <c r="F141" s="193" t="s">
        <v>194</v>
      </c>
      <c r="G141" s="194" t="s">
        <v>170</v>
      </c>
      <c r="H141" s="195">
        <v>2.2570000000000001</v>
      </c>
      <c r="I141" s="196"/>
      <c r="J141" s="197">
        <f>ROUND(I141*H141,2)</f>
        <v>0</v>
      </c>
      <c r="K141" s="193" t="s">
        <v>171</v>
      </c>
      <c r="L141" s="39"/>
      <c r="M141" s="198" t="s">
        <v>1</v>
      </c>
      <c r="N141" s="199" t="s">
        <v>42</v>
      </c>
      <c r="O141" s="71"/>
      <c r="P141" s="200">
        <f>O141*H141</f>
        <v>0</v>
      </c>
      <c r="Q141" s="200">
        <v>0</v>
      </c>
      <c r="R141" s="200">
        <f>Q141*H141</f>
        <v>0</v>
      </c>
      <c r="S141" s="200">
        <v>0</v>
      </c>
      <c r="T141" s="201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2" t="s">
        <v>172</v>
      </c>
      <c r="AT141" s="202" t="s">
        <v>167</v>
      </c>
      <c r="AU141" s="202" t="s">
        <v>84</v>
      </c>
      <c r="AY141" s="17" t="s">
        <v>164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7" t="s">
        <v>84</v>
      </c>
      <c r="BK141" s="203">
        <f>ROUND(I141*H141,2)</f>
        <v>0</v>
      </c>
      <c r="BL141" s="17" t="s">
        <v>172</v>
      </c>
      <c r="BM141" s="202" t="s">
        <v>3066</v>
      </c>
    </row>
    <row r="142" spans="1:65" s="2" customFormat="1" ht="39">
      <c r="A142" s="34"/>
      <c r="B142" s="35"/>
      <c r="C142" s="36"/>
      <c r="D142" s="204" t="s">
        <v>174</v>
      </c>
      <c r="E142" s="36"/>
      <c r="F142" s="205" t="s">
        <v>196</v>
      </c>
      <c r="G142" s="36"/>
      <c r="H142" s="36"/>
      <c r="I142" s="206"/>
      <c r="J142" s="36"/>
      <c r="K142" s="36"/>
      <c r="L142" s="39"/>
      <c r="M142" s="207"/>
      <c r="N142" s="208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174</v>
      </c>
      <c r="AU142" s="17" t="s">
        <v>84</v>
      </c>
    </row>
    <row r="143" spans="1:65" s="13" customFormat="1" ht="11.25">
      <c r="B143" s="209"/>
      <c r="C143" s="210"/>
      <c r="D143" s="204" t="s">
        <v>176</v>
      </c>
      <c r="E143" s="211" t="s">
        <v>1</v>
      </c>
      <c r="F143" s="212" t="s">
        <v>3067</v>
      </c>
      <c r="G143" s="210"/>
      <c r="H143" s="213">
        <v>2.2570000000000001</v>
      </c>
      <c r="I143" s="214"/>
      <c r="J143" s="210"/>
      <c r="K143" s="210"/>
      <c r="L143" s="215"/>
      <c r="M143" s="216"/>
      <c r="N143" s="217"/>
      <c r="O143" s="217"/>
      <c r="P143" s="217"/>
      <c r="Q143" s="217"/>
      <c r="R143" s="217"/>
      <c r="S143" s="217"/>
      <c r="T143" s="218"/>
      <c r="AT143" s="219" t="s">
        <v>176</v>
      </c>
      <c r="AU143" s="219" t="s">
        <v>84</v>
      </c>
      <c r="AV143" s="13" t="s">
        <v>84</v>
      </c>
      <c r="AW143" s="13" t="s">
        <v>32</v>
      </c>
      <c r="AX143" s="13" t="s">
        <v>82</v>
      </c>
      <c r="AY143" s="219" t="s">
        <v>164</v>
      </c>
    </row>
    <row r="144" spans="1:65" s="2" customFormat="1" ht="14.45" customHeight="1">
      <c r="A144" s="34"/>
      <c r="B144" s="35"/>
      <c r="C144" s="191" t="s">
        <v>172</v>
      </c>
      <c r="D144" s="191" t="s">
        <v>167</v>
      </c>
      <c r="E144" s="192" t="s">
        <v>199</v>
      </c>
      <c r="F144" s="193" t="s">
        <v>200</v>
      </c>
      <c r="G144" s="194" t="s">
        <v>170</v>
      </c>
      <c r="H144" s="195">
        <v>6.0999999999999999E-2</v>
      </c>
      <c r="I144" s="196"/>
      <c r="J144" s="197">
        <f>ROUND(I144*H144,2)</f>
        <v>0</v>
      </c>
      <c r="K144" s="193" t="s">
        <v>171</v>
      </c>
      <c r="L144" s="39"/>
      <c r="M144" s="198" t="s">
        <v>1</v>
      </c>
      <c r="N144" s="199" t="s">
        <v>42</v>
      </c>
      <c r="O144" s="71"/>
      <c r="P144" s="200">
        <f>O144*H144</f>
        <v>0</v>
      </c>
      <c r="Q144" s="200">
        <v>0</v>
      </c>
      <c r="R144" s="200">
        <f>Q144*H144</f>
        <v>0</v>
      </c>
      <c r="S144" s="200">
        <v>0</v>
      </c>
      <c r="T144" s="201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2" t="s">
        <v>172</v>
      </c>
      <c r="AT144" s="202" t="s">
        <v>167</v>
      </c>
      <c r="AU144" s="202" t="s">
        <v>84</v>
      </c>
      <c r="AY144" s="17" t="s">
        <v>164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17" t="s">
        <v>84</v>
      </c>
      <c r="BK144" s="203">
        <f>ROUND(I144*H144,2)</f>
        <v>0</v>
      </c>
      <c r="BL144" s="17" t="s">
        <v>172</v>
      </c>
      <c r="BM144" s="202" t="s">
        <v>3068</v>
      </c>
    </row>
    <row r="145" spans="1:65" s="2" customFormat="1" ht="11.25">
      <c r="A145" s="34"/>
      <c r="B145" s="35"/>
      <c r="C145" s="36"/>
      <c r="D145" s="204" t="s">
        <v>174</v>
      </c>
      <c r="E145" s="36"/>
      <c r="F145" s="205" t="s">
        <v>202</v>
      </c>
      <c r="G145" s="36"/>
      <c r="H145" s="36"/>
      <c r="I145" s="206"/>
      <c r="J145" s="36"/>
      <c r="K145" s="36"/>
      <c r="L145" s="39"/>
      <c r="M145" s="207"/>
      <c r="N145" s="208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174</v>
      </c>
      <c r="AU145" s="17" t="s">
        <v>84</v>
      </c>
    </row>
    <row r="146" spans="1:65" s="13" customFormat="1" ht="11.25">
      <c r="B146" s="209"/>
      <c r="C146" s="210"/>
      <c r="D146" s="204" t="s">
        <v>176</v>
      </c>
      <c r="E146" s="211" t="s">
        <v>1</v>
      </c>
      <c r="F146" s="212" t="s">
        <v>3069</v>
      </c>
      <c r="G146" s="210"/>
      <c r="H146" s="213">
        <v>6.0999999999999999E-2</v>
      </c>
      <c r="I146" s="214"/>
      <c r="J146" s="210"/>
      <c r="K146" s="210"/>
      <c r="L146" s="215"/>
      <c r="M146" s="216"/>
      <c r="N146" s="217"/>
      <c r="O146" s="217"/>
      <c r="P146" s="217"/>
      <c r="Q146" s="217"/>
      <c r="R146" s="217"/>
      <c r="S146" s="217"/>
      <c r="T146" s="218"/>
      <c r="AT146" s="219" t="s">
        <v>176</v>
      </c>
      <c r="AU146" s="219" t="s">
        <v>84</v>
      </c>
      <c r="AV146" s="13" t="s">
        <v>84</v>
      </c>
      <c r="AW146" s="13" t="s">
        <v>32</v>
      </c>
      <c r="AX146" s="13" t="s">
        <v>82</v>
      </c>
      <c r="AY146" s="219" t="s">
        <v>164</v>
      </c>
    </row>
    <row r="147" spans="1:65" s="2" customFormat="1" ht="24.2" customHeight="1">
      <c r="A147" s="34"/>
      <c r="B147" s="35"/>
      <c r="C147" s="191" t="s">
        <v>2138</v>
      </c>
      <c r="D147" s="191" t="s">
        <v>167</v>
      </c>
      <c r="E147" s="192" t="s">
        <v>205</v>
      </c>
      <c r="F147" s="193" t="s">
        <v>206</v>
      </c>
      <c r="G147" s="194" t="s">
        <v>207</v>
      </c>
      <c r="H147" s="195">
        <v>0.104</v>
      </c>
      <c r="I147" s="196"/>
      <c r="J147" s="197">
        <f>ROUND(I147*H147,2)</f>
        <v>0</v>
      </c>
      <c r="K147" s="193" t="s">
        <v>171</v>
      </c>
      <c r="L147" s="39"/>
      <c r="M147" s="198" t="s">
        <v>1</v>
      </c>
      <c r="N147" s="199" t="s">
        <v>42</v>
      </c>
      <c r="O147" s="71"/>
      <c r="P147" s="200">
        <f>O147*H147</f>
        <v>0</v>
      </c>
      <c r="Q147" s="200">
        <v>0</v>
      </c>
      <c r="R147" s="200">
        <f>Q147*H147</f>
        <v>0</v>
      </c>
      <c r="S147" s="200">
        <v>0</v>
      </c>
      <c r="T147" s="201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2" t="s">
        <v>172</v>
      </c>
      <c r="AT147" s="202" t="s">
        <v>167</v>
      </c>
      <c r="AU147" s="202" t="s">
        <v>84</v>
      </c>
      <c r="AY147" s="17" t="s">
        <v>164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7" t="s">
        <v>84</v>
      </c>
      <c r="BK147" s="203">
        <f>ROUND(I147*H147,2)</f>
        <v>0</v>
      </c>
      <c r="BL147" s="17" t="s">
        <v>172</v>
      </c>
      <c r="BM147" s="202" t="s">
        <v>3070</v>
      </c>
    </row>
    <row r="148" spans="1:65" s="2" customFormat="1" ht="29.25">
      <c r="A148" s="34"/>
      <c r="B148" s="35"/>
      <c r="C148" s="36"/>
      <c r="D148" s="204" t="s">
        <v>174</v>
      </c>
      <c r="E148" s="36"/>
      <c r="F148" s="205" t="s">
        <v>209</v>
      </c>
      <c r="G148" s="36"/>
      <c r="H148" s="36"/>
      <c r="I148" s="206"/>
      <c r="J148" s="36"/>
      <c r="K148" s="36"/>
      <c r="L148" s="39"/>
      <c r="M148" s="207"/>
      <c r="N148" s="208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174</v>
      </c>
      <c r="AU148" s="17" t="s">
        <v>84</v>
      </c>
    </row>
    <row r="149" spans="1:65" s="13" customFormat="1" ht="11.25">
      <c r="B149" s="209"/>
      <c r="C149" s="210"/>
      <c r="D149" s="204" t="s">
        <v>176</v>
      </c>
      <c r="E149" s="211" t="s">
        <v>1</v>
      </c>
      <c r="F149" s="212" t="s">
        <v>3071</v>
      </c>
      <c r="G149" s="210"/>
      <c r="H149" s="213">
        <v>0.104</v>
      </c>
      <c r="I149" s="214"/>
      <c r="J149" s="210"/>
      <c r="K149" s="210"/>
      <c r="L149" s="215"/>
      <c r="M149" s="216"/>
      <c r="N149" s="217"/>
      <c r="O149" s="217"/>
      <c r="P149" s="217"/>
      <c r="Q149" s="217"/>
      <c r="R149" s="217"/>
      <c r="S149" s="217"/>
      <c r="T149" s="218"/>
      <c r="AT149" s="219" t="s">
        <v>176</v>
      </c>
      <c r="AU149" s="219" t="s">
        <v>84</v>
      </c>
      <c r="AV149" s="13" t="s">
        <v>84</v>
      </c>
      <c r="AW149" s="13" t="s">
        <v>32</v>
      </c>
      <c r="AX149" s="13" t="s">
        <v>82</v>
      </c>
      <c r="AY149" s="219" t="s">
        <v>164</v>
      </c>
    </row>
    <row r="150" spans="1:65" s="12" customFormat="1" ht="22.9" customHeight="1">
      <c r="B150" s="175"/>
      <c r="C150" s="176"/>
      <c r="D150" s="177" t="s">
        <v>75</v>
      </c>
      <c r="E150" s="189" t="s">
        <v>84</v>
      </c>
      <c r="F150" s="189" t="s">
        <v>230</v>
      </c>
      <c r="G150" s="176"/>
      <c r="H150" s="176"/>
      <c r="I150" s="179"/>
      <c r="J150" s="190">
        <f>BK150</f>
        <v>0</v>
      </c>
      <c r="K150" s="176"/>
      <c r="L150" s="181"/>
      <c r="M150" s="182"/>
      <c r="N150" s="183"/>
      <c r="O150" s="183"/>
      <c r="P150" s="184">
        <f>SUM(P151:P158)</f>
        <v>0</v>
      </c>
      <c r="Q150" s="183"/>
      <c r="R150" s="184">
        <f>SUM(R151:R158)</f>
        <v>0.50777719999999993</v>
      </c>
      <c r="S150" s="183"/>
      <c r="T150" s="185">
        <f>SUM(T151:T158)</f>
        <v>0</v>
      </c>
      <c r="AR150" s="186" t="s">
        <v>82</v>
      </c>
      <c r="AT150" s="187" t="s">
        <v>75</v>
      </c>
      <c r="AU150" s="187" t="s">
        <v>82</v>
      </c>
      <c r="AY150" s="186" t="s">
        <v>164</v>
      </c>
      <c r="BK150" s="188">
        <f>SUM(BK151:BK158)</f>
        <v>0</v>
      </c>
    </row>
    <row r="151" spans="1:65" s="2" customFormat="1" ht="14.45" customHeight="1">
      <c r="A151" s="34"/>
      <c r="B151" s="35"/>
      <c r="C151" s="191" t="s">
        <v>2397</v>
      </c>
      <c r="D151" s="191" t="s">
        <v>167</v>
      </c>
      <c r="E151" s="192" t="s">
        <v>3072</v>
      </c>
      <c r="F151" s="193" t="s">
        <v>3073</v>
      </c>
      <c r="G151" s="194" t="s">
        <v>170</v>
      </c>
      <c r="H151" s="195">
        <v>0.20399999999999999</v>
      </c>
      <c r="I151" s="196"/>
      <c r="J151" s="197">
        <f>ROUND(I151*H151,2)</f>
        <v>0</v>
      </c>
      <c r="K151" s="193" t="s">
        <v>171</v>
      </c>
      <c r="L151" s="39"/>
      <c r="M151" s="198" t="s">
        <v>1</v>
      </c>
      <c r="N151" s="199" t="s">
        <v>42</v>
      </c>
      <c r="O151" s="71"/>
      <c r="P151" s="200">
        <f>O151*H151</f>
        <v>0</v>
      </c>
      <c r="Q151" s="200">
        <v>2.45329</v>
      </c>
      <c r="R151" s="200">
        <f>Q151*H151</f>
        <v>0.50047115999999991</v>
      </c>
      <c r="S151" s="200">
        <v>0</v>
      </c>
      <c r="T151" s="201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2" t="s">
        <v>172</v>
      </c>
      <c r="AT151" s="202" t="s">
        <v>167</v>
      </c>
      <c r="AU151" s="202" t="s">
        <v>84</v>
      </c>
      <c r="AY151" s="17" t="s">
        <v>164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17" t="s">
        <v>84</v>
      </c>
      <c r="BK151" s="203">
        <f>ROUND(I151*H151,2)</f>
        <v>0</v>
      </c>
      <c r="BL151" s="17" t="s">
        <v>172</v>
      </c>
      <c r="BM151" s="202" t="s">
        <v>3074</v>
      </c>
    </row>
    <row r="152" spans="1:65" s="2" customFormat="1" ht="19.5">
      <c r="A152" s="34"/>
      <c r="B152" s="35"/>
      <c r="C152" s="36"/>
      <c r="D152" s="204" t="s">
        <v>174</v>
      </c>
      <c r="E152" s="36"/>
      <c r="F152" s="205" t="s">
        <v>3075</v>
      </c>
      <c r="G152" s="36"/>
      <c r="H152" s="36"/>
      <c r="I152" s="206"/>
      <c r="J152" s="36"/>
      <c r="K152" s="36"/>
      <c r="L152" s="39"/>
      <c r="M152" s="207"/>
      <c r="N152" s="208"/>
      <c r="O152" s="71"/>
      <c r="P152" s="71"/>
      <c r="Q152" s="71"/>
      <c r="R152" s="71"/>
      <c r="S152" s="71"/>
      <c r="T152" s="72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174</v>
      </c>
      <c r="AU152" s="17" t="s">
        <v>84</v>
      </c>
    </row>
    <row r="153" spans="1:65" s="13" customFormat="1" ht="11.25">
      <c r="B153" s="209"/>
      <c r="C153" s="210"/>
      <c r="D153" s="204" t="s">
        <v>176</v>
      </c>
      <c r="E153" s="211" t="s">
        <v>1</v>
      </c>
      <c r="F153" s="212" t="s">
        <v>3076</v>
      </c>
      <c r="G153" s="210"/>
      <c r="H153" s="213">
        <v>0.20399999999999999</v>
      </c>
      <c r="I153" s="214"/>
      <c r="J153" s="210"/>
      <c r="K153" s="210"/>
      <c r="L153" s="215"/>
      <c r="M153" s="216"/>
      <c r="N153" s="217"/>
      <c r="O153" s="217"/>
      <c r="P153" s="217"/>
      <c r="Q153" s="217"/>
      <c r="R153" s="217"/>
      <c r="S153" s="217"/>
      <c r="T153" s="218"/>
      <c r="AT153" s="219" t="s">
        <v>176</v>
      </c>
      <c r="AU153" s="219" t="s">
        <v>84</v>
      </c>
      <c r="AV153" s="13" t="s">
        <v>84</v>
      </c>
      <c r="AW153" s="13" t="s">
        <v>32</v>
      </c>
      <c r="AX153" s="13" t="s">
        <v>82</v>
      </c>
      <c r="AY153" s="219" t="s">
        <v>164</v>
      </c>
    </row>
    <row r="154" spans="1:65" s="2" customFormat="1" ht="14.45" customHeight="1">
      <c r="A154" s="34"/>
      <c r="B154" s="35"/>
      <c r="C154" s="191" t="s">
        <v>221</v>
      </c>
      <c r="D154" s="191" t="s">
        <v>167</v>
      </c>
      <c r="E154" s="192" t="s">
        <v>3077</v>
      </c>
      <c r="F154" s="193" t="s">
        <v>3078</v>
      </c>
      <c r="G154" s="194" t="s">
        <v>258</v>
      </c>
      <c r="H154" s="195">
        <v>2.7160000000000002</v>
      </c>
      <c r="I154" s="196"/>
      <c r="J154" s="197">
        <f>ROUND(I154*H154,2)</f>
        <v>0</v>
      </c>
      <c r="K154" s="193" t="s">
        <v>171</v>
      </c>
      <c r="L154" s="39"/>
      <c r="M154" s="198" t="s">
        <v>1</v>
      </c>
      <c r="N154" s="199" t="s">
        <v>42</v>
      </c>
      <c r="O154" s="71"/>
      <c r="P154" s="200">
        <f>O154*H154</f>
        <v>0</v>
      </c>
      <c r="Q154" s="200">
        <v>2.6900000000000001E-3</v>
      </c>
      <c r="R154" s="200">
        <f>Q154*H154</f>
        <v>7.3060400000000006E-3</v>
      </c>
      <c r="S154" s="200">
        <v>0</v>
      </c>
      <c r="T154" s="201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2" t="s">
        <v>172</v>
      </c>
      <c r="AT154" s="202" t="s">
        <v>167</v>
      </c>
      <c r="AU154" s="202" t="s">
        <v>84</v>
      </c>
      <c r="AY154" s="17" t="s">
        <v>164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17" t="s">
        <v>84</v>
      </c>
      <c r="BK154" s="203">
        <f>ROUND(I154*H154,2)</f>
        <v>0</v>
      </c>
      <c r="BL154" s="17" t="s">
        <v>172</v>
      </c>
      <c r="BM154" s="202" t="s">
        <v>3079</v>
      </c>
    </row>
    <row r="155" spans="1:65" s="2" customFormat="1" ht="11.25">
      <c r="A155" s="34"/>
      <c r="B155" s="35"/>
      <c r="C155" s="36"/>
      <c r="D155" s="204" t="s">
        <v>174</v>
      </c>
      <c r="E155" s="36"/>
      <c r="F155" s="205" t="s">
        <v>3080</v>
      </c>
      <c r="G155" s="36"/>
      <c r="H155" s="36"/>
      <c r="I155" s="206"/>
      <c r="J155" s="36"/>
      <c r="K155" s="36"/>
      <c r="L155" s="39"/>
      <c r="M155" s="207"/>
      <c r="N155" s="208"/>
      <c r="O155" s="71"/>
      <c r="P155" s="71"/>
      <c r="Q155" s="71"/>
      <c r="R155" s="71"/>
      <c r="S155" s="71"/>
      <c r="T155" s="72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174</v>
      </c>
      <c r="AU155" s="17" t="s">
        <v>84</v>
      </c>
    </row>
    <row r="156" spans="1:65" s="13" customFormat="1" ht="22.5">
      <c r="B156" s="209"/>
      <c r="C156" s="210"/>
      <c r="D156" s="204" t="s">
        <v>176</v>
      </c>
      <c r="E156" s="211" t="s">
        <v>1</v>
      </c>
      <c r="F156" s="212" t="s">
        <v>3081</v>
      </c>
      <c r="G156" s="210"/>
      <c r="H156" s="213">
        <v>2.7160000000000002</v>
      </c>
      <c r="I156" s="214"/>
      <c r="J156" s="210"/>
      <c r="K156" s="210"/>
      <c r="L156" s="215"/>
      <c r="M156" s="216"/>
      <c r="N156" s="217"/>
      <c r="O156" s="217"/>
      <c r="P156" s="217"/>
      <c r="Q156" s="217"/>
      <c r="R156" s="217"/>
      <c r="S156" s="217"/>
      <c r="T156" s="218"/>
      <c r="AT156" s="219" t="s">
        <v>176</v>
      </c>
      <c r="AU156" s="219" t="s">
        <v>84</v>
      </c>
      <c r="AV156" s="13" t="s">
        <v>84</v>
      </c>
      <c r="AW156" s="13" t="s">
        <v>32</v>
      </c>
      <c r="AX156" s="13" t="s">
        <v>82</v>
      </c>
      <c r="AY156" s="219" t="s">
        <v>164</v>
      </c>
    </row>
    <row r="157" spans="1:65" s="2" customFormat="1" ht="14.45" customHeight="1">
      <c r="A157" s="34"/>
      <c r="B157" s="35"/>
      <c r="C157" s="191" t="s">
        <v>839</v>
      </c>
      <c r="D157" s="191" t="s">
        <v>167</v>
      </c>
      <c r="E157" s="192" t="s">
        <v>3082</v>
      </c>
      <c r="F157" s="193" t="s">
        <v>3083</v>
      </c>
      <c r="G157" s="194" t="s">
        <v>258</v>
      </c>
      <c r="H157" s="195">
        <v>2.7160000000000002</v>
      </c>
      <c r="I157" s="196"/>
      <c r="J157" s="197">
        <f>ROUND(I157*H157,2)</f>
        <v>0</v>
      </c>
      <c r="K157" s="193" t="s">
        <v>171</v>
      </c>
      <c r="L157" s="39"/>
      <c r="M157" s="198" t="s">
        <v>1</v>
      </c>
      <c r="N157" s="199" t="s">
        <v>42</v>
      </c>
      <c r="O157" s="71"/>
      <c r="P157" s="200">
        <f>O157*H157</f>
        <v>0</v>
      </c>
      <c r="Q157" s="200">
        <v>0</v>
      </c>
      <c r="R157" s="200">
        <f>Q157*H157</f>
        <v>0</v>
      </c>
      <c r="S157" s="200">
        <v>0</v>
      </c>
      <c r="T157" s="201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2" t="s">
        <v>172</v>
      </c>
      <c r="AT157" s="202" t="s">
        <v>167</v>
      </c>
      <c r="AU157" s="202" t="s">
        <v>84</v>
      </c>
      <c r="AY157" s="17" t="s">
        <v>164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17" t="s">
        <v>84</v>
      </c>
      <c r="BK157" s="203">
        <f>ROUND(I157*H157,2)</f>
        <v>0</v>
      </c>
      <c r="BL157" s="17" t="s">
        <v>172</v>
      </c>
      <c r="BM157" s="202" t="s">
        <v>3084</v>
      </c>
    </row>
    <row r="158" spans="1:65" s="2" customFormat="1" ht="11.25">
      <c r="A158" s="34"/>
      <c r="B158" s="35"/>
      <c r="C158" s="36"/>
      <c r="D158" s="204" t="s">
        <v>174</v>
      </c>
      <c r="E158" s="36"/>
      <c r="F158" s="205" t="s">
        <v>3085</v>
      </c>
      <c r="G158" s="36"/>
      <c r="H158" s="36"/>
      <c r="I158" s="206"/>
      <c r="J158" s="36"/>
      <c r="K158" s="36"/>
      <c r="L158" s="39"/>
      <c r="M158" s="207"/>
      <c r="N158" s="208"/>
      <c r="O158" s="71"/>
      <c r="P158" s="71"/>
      <c r="Q158" s="71"/>
      <c r="R158" s="71"/>
      <c r="S158" s="71"/>
      <c r="T158" s="72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174</v>
      </c>
      <c r="AU158" s="17" t="s">
        <v>84</v>
      </c>
    </row>
    <row r="159" spans="1:65" s="12" customFormat="1" ht="22.9" customHeight="1">
      <c r="B159" s="175"/>
      <c r="C159" s="176"/>
      <c r="D159" s="177" t="s">
        <v>75</v>
      </c>
      <c r="E159" s="189" t="s">
        <v>2138</v>
      </c>
      <c r="F159" s="189" t="s">
        <v>3009</v>
      </c>
      <c r="G159" s="176"/>
      <c r="H159" s="176"/>
      <c r="I159" s="179"/>
      <c r="J159" s="190">
        <f>BK159</f>
        <v>0</v>
      </c>
      <c r="K159" s="176"/>
      <c r="L159" s="181"/>
      <c r="M159" s="182"/>
      <c r="N159" s="183"/>
      <c r="O159" s="183"/>
      <c r="P159" s="184">
        <f>SUM(P160:P162)</f>
        <v>0</v>
      </c>
      <c r="Q159" s="183"/>
      <c r="R159" s="184">
        <f>SUM(R160:R162)</f>
        <v>0</v>
      </c>
      <c r="S159" s="183"/>
      <c r="T159" s="185">
        <f>SUM(T160:T162)</f>
        <v>0</v>
      </c>
      <c r="AR159" s="186" t="s">
        <v>82</v>
      </c>
      <c r="AT159" s="187" t="s">
        <v>75</v>
      </c>
      <c r="AU159" s="187" t="s">
        <v>82</v>
      </c>
      <c r="AY159" s="186" t="s">
        <v>164</v>
      </c>
      <c r="BK159" s="188">
        <f>SUM(BK160:BK162)</f>
        <v>0</v>
      </c>
    </row>
    <row r="160" spans="1:65" s="2" customFormat="1" ht="24.2" customHeight="1">
      <c r="A160" s="34"/>
      <c r="B160" s="35"/>
      <c r="C160" s="191" t="s">
        <v>948</v>
      </c>
      <c r="D160" s="191" t="s">
        <v>167</v>
      </c>
      <c r="E160" s="192" t="s">
        <v>3086</v>
      </c>
      <c r="F160" s="193" t="s">
        <v>3087</v>
      </c>
      <c r="G160" s="194" t="s">
        <v>258</v>
      </c>
      <c r="H160" s="195">
        <v>1.0629999999999999</v>
      </c>
      <c r="I160" s="196"/>
      <c r="J160" s="197">
        <f>ROUND(I160*H160,2)</f>
        <v>0</v>
      </c>
      <c r="K160" s="193" t="s">
        <v>171</v>
      </c>
      <c r="L160" s="39"/>
      <c r="M160" s="198" t="s">
        <v>1</v>
      </c>
      <c r="N160" s="199" t="s">
        <v>42</v>
      </c>
      <c r="O160" s="71"/>
      <c r="P160" s="200">
        <f>O160*H160</f>
        <v>0</v>
      </c>
      <c r="Q160" s="200">
        <v>0</v>
      </c>
      <c r="R160" s="200">
        <f>Q160*H160</f>
        <v>0</v>
      </c>
      <c r="S160" s="200">
        <v>0</v>
      </c>
      <c r="T160" s="201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2" t="s">
        <v>172</v>
      </c>
      <c r="AT160" s="202" t="s">
        <v>167</v>
      </c>
      <c r="AU160" s="202" t="s">
        <v>84</v>
      </c>
      <c r="AY160" s="17" t="s">
        <v>164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17" t="s">
        <v>84</v>
      </c>
      <c r="BK160" s="203">
        <f>ROUND(I160*H160,2)</f>
        <v>0</v>
      </c>
      <c r="BL160" s="17" t="s">
        <v>172</v>
      </c>
      <c r="BM160" s="202" t="s">
        <v>3088</v>
      </c>
    </row>
    <row r="161" spans="1:65" s="2" customFormat="1" ht="19.5">
      <c r="A161" s="34"/>
      <c r="B161" s="35"/>
      <c r="C161" s="36"/>
      <c r="D161" s="204" t="s">
        <v>174</v>
      </c>
      <c r="E161" s="36"/>
      <c r="F161" s="205" t="s">
        <v>3089</v>
      </c>
      <c r="G161" s="36"/>
      <c r="H161" s="36"/>
      <c r="I161" s="206"/>
      <c r="J161" s="36"/>
      <c r="K161" s="36"/>
      <c r="L161" s="39"/>
      <c r="M161" s="207"/>
      <c r="N161" s="208"/>
      <c r="O161" s="71"/>
      <c r="P161" s="71"/>
      <c r="Q161" s="71"/>
      <c r="R161" s="71"/>
      <c r="S161" s="71"/>
      <c r="T161" s="72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174</v>
      </c>
      <c r="AU161" s="17" t="s">
        <v>84</v>
      </c>
    </row>
    <row r="162" spans="1:65" s="13" customFormat="1" ht="11.25">
      <c r="B162" s="209"/>
      <c r="C162" s="210"/>
      <c r="D162" s="204" t="s">
        <v>176</v>
      </c>
      <c r="E162" s="211" t="s">
        <v>1</v>
      </c>
      <c r="F162" s="212" t="s">
        <v>3090</v>
      </c>
      <c r="G162" s="210"/>
      <c r="H162" s="213">
        <v>1.0629999999999999</v>
      </c>
      <c r="I162" s="214"/>
      <c r="J162" s="210"/>
      <c r="K162" s="210"/>
      <c r="L162" s="215"/>
      <c r="M162" s="216"/>
      <c r="N162" s="217"/>
      <c r="O162" s="217"/>
      <c r="P162" s="217"/>
      <c r="Q162" s="217"/>
      <c r="R162" s="217"/>
      <c r="S162" s="217"/>
      <c r="T162" s="218"/>
      <c r="AT162" s="219" t="s">
        <v>176</v>
      </c>
      <c r="AU162" s="219" t="s">
        <v>84</v>
      </c>
      <c r="AV162" s="13" t="s">
        <v>84</v>
      </c>
      <c r="AW162" s="13" t="s">
        <v>32</v>
      </c>
      <c r="AX162" s="13" t="s">
        <v>82</v>
      </c>
      <c r="AY162" s="219" t="s">
        <v>164</v>
      </c>
    </row>
    <row r="163" spans="1:65" s="12" customFormat="1" ht="22.9" customHeight="1">
      <c r="B163" s="175"/>
      <c r="C163" s="176"/>
      <c r="D163" s="177" t="s">
        <v>75</v>
      </c>
      <c r="E163" s="189" t="s">
        <v>839</v>
      </c>
      <c r="F163" s="189" t="s">
        <v>840</v>
      </c>
      <c r="G163" s="176"/>
      <c r="H163" s="176"/>
      <c r="I163" s="179"/>
      <c r="J163" s="190">
        <f>BK163</f>
        <v>0</v>
      </c>
      <c r="K163" s="176"/>
      <c r="L163" s="181"/>
      <c r="M163" s="182"/>
      <c r="N163" s="183"/>
      <c r="O163" s="183"/>
      <c r="P163" s="184">
        <f>SUM(P164:P169)</f>
        <v>0</v>
      </c>
      <c r="Q163" s="183"/>
      <c r="R163" s="184">
        <f>SUM(R164:R169)</f>
        <v>0.46744800000000003</v>
      </c>
      <c r="S163" s="183"/>
      <c r="T163" s="185">
        <f>SUM(T164:T169)</f>
        <v>0</v>
      </c>
      <c r="AR163" s="186" t="s">
        <v>82</v>
      </c>
      <c r="AT163" s="187" t="s">
        <v>75</v>
      </c>
      <c r="AU163" s="187" t="s">
        <v>82</v>
      </c>
      <c r="AY163" s="186" t="s">
        <v>164</v>
      </c>
      <c r="BK163" s="188">
        <f>SUM(BK164:BK169)</f>
        <v>0</v>
      </c>
    </row>
    <row r="164" spans="1:65" s="2" customFormat="1" ht="24.2" customHeight="1">
      <c r="A164" s="34"/>
      <c r="B164" s="35"/>
      <c r="C164" s="191" t="s">
        <v>3091</v>
      </c>
      <c r="D164" s="191" t="s">
        <v>167</v>
      </c>
      <c r="E164" s="192" t="s">
        <v>3042</v>
      </c>
      <c r="F164" s="193" t="s">
        <v>3043</v>
      </c>
      <c r="G164" s="194" t="s">
        <v>244</v>
      </c>
      <c r="H164" s="195">
        <v>3</v>
      </c>
      <c r="I164" s="196"/>
      <c r="J164" s="197">
        <f>ROUND(I164*H164,2)</f>
        <v>0</v>
      </c>
      <c r="K164" s="193" t="s">
        <v>171</v>
      </c>
      <c r="L164" s="39"/>
      <c r="M164" s="198" t="s">
        <v>1</v>
      </c>
      <c r="N164" s="199" t="s">
        <v>42</v>
      </c>
      <c r="O164" s="71"/>
      <c r="P164" s="200">
        <f>O164*H164</f>
        <v>0</v>
      </c>
      <c r="Q164" s="200">
        <v>0.1295</v>
      </c>
      <c r="R164" s="200">
        <f>Q164*H164</f>
        <v>0.38850000000000001</v>
      </c>
      <c r="S164" s="200">
        <v>0</v>
      </c>
      <c r="T164" s="201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2" t="s">
        <v>172</v>
      </c>
      <c r="AT164" s="202" t="s">
        <v>167</v>
      </c>
      <c r="AU164" s="202" t="s">
        <v>84</v>
      </c>
      <c r="AY164" s="17" t="s">
        <v>164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17" t="s">
        <v>84</v>
      </c>
      <c r="BK164" s="203">
        <f>ROUND(I164*H164,2)</f>
        <v>0</v>
      </c>
      <c r="BL164" s="17" t="s">
        <v>172</v>
      </c>
      <c r="BM164" s="202" t="s">
        <v>3092</v>
      </c>
    </row>
    <row r="165" spans="1:65" s="2" customFormat="1" ht="29.25">
      <c r="A165" s="34"/>
      <c r="B165" s="35"/>
      <c r="C165" s="36"/>
      <c r="D165" s="204" t="s">
        <v>174</v>
      </c>
      <c r="E165" s="36"/>
      <c r="F165" s="205" t="s">
        <v>3045</v>
      </c>
      <c r="G165" s="36"/>
      <c r="H165" s="36"/>
      <c r="I165" s="206"/>
      <c r="J165" s="36"/>
      <c r="K165" s="36"/>
      <c r="L165" s="39"/>
      <c r="M165" s="207"/>
      <c r="N165" s="208"/>
      <c r="O165" s="71"/>
      <c r="P165" s="71"/>
      <c r="Q165" s="71"/>
      <c r="R165" s="71"/>
      <c r="S165" s="71"/>
      <c r="T165" s="72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174</v>
      </c>
      <c r="AU165" s="17" t="s">
        <v>84</v>
      </c>
    </row>
    <row r="166" spans="1:65" s="13" customFormat="1" ht="11.25">
      <c r="B166" s="209"/>
      <c r="C166" s="210"/>
      <c r="D166" s="204" t="s">
        <v>176</v>
      </c>
      <c r="E166" s="211" t="s">
        <v>1</v>
      </c>
      <c r="F166" s="212" t="s">
        <v>3093</v>
      </c>
      <c r="G166" s="210"/>
      <c r="H166" s="213">
        <v>3</v>
      </c>
      <c r="I166" s="214"/>
      <c r="J166" s="210"/>
      <c r="K166" s="210"/>
      <c r="L166" s="215"/>
      <c r="M166" s="216"/>
      <c r="N166" s="217"/>
      <c r="O166" s="217"/>
      <c r="P166" s="217"/>
      <c r="Q166" s="217"/>
      <c r="R166" s="217"/>
      <c r="S166" s="217"/>
      <c r="T166" s="218"/>
      <c r="AT166" s="219" t="s">
        <v>176</v>
      </c>
      <c r="AU166" s="219" t="s">
        <v>84</v>
      </c>
      <c r="AV166" s="13" t="s">
        <v>84</v>
      </c>
      <c r="AW166" s="13" t="s">
        <v>32</v>
      </c>
      <c r="AX166" s="13" t="s">
        <v>82</v>
      </c>
      <c r="AY166" s="219" t="s">
        <v>164</v>
      </c>
    </row>
    <row r="167" spans="1:65" s="2" customFormat="1" ht="14.45" customHeight="1">
      <c r="A167" s="34"/>
      <c r="B167" s="35"/>
      <c r="C167" s="231" t="s">
        <v>3094</v>
      </c>
      <c r="D167" s="231" t="s">
        <v>218</v>
      </c>
      <c r="E167" s="232" t="s">
        <v>3048</v>
      </c>
      <c r="F167" s="233" t="s">
        <v>3049</v>
      </c>
      <c r="G167" s="234" t="s">
        <v>244</v>
      </c>
      <c r="H167" s="235">
        <v>3.06</v>
      </c>
      <c r="I167" s="236"/>
      <c r="J167" s="237">
        <f>ROUND(I167*H167,2)</f>
        <v>0</v>
      </c>
      <c r="K167" s="233" t="s">
        <v>171</v>
      </c>
      <c r="L167" s="238"/>
      <c r="M167" s="239" t="s">
        <v>1</v>
      </c>
      <c r="N167" s="240" t="s">
        <v>42</v>
      </c>
      <c r="O167" s="71"/>
      <c r="P167" s="200">
        <f>O167*H167</f>
        <v>0</v>
      </c>
      <c r="Q167" s="200">
        <v>2.58E-2</v>
      </c>
      <c r="R167" s="200">
        <f>Q167*H167</f>
        <v>7.8948000000000004E-2</v>
      </c>
      <c r="S167" s="200">
        <v>0</v>
      </c>
      <c r="T167" s="201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2" t="s">
        <v>221</v>
      </c>
      <c r="AT167" s="202" t="s">
        <v>218</v>
      </c>
      <c r="AU167" s="202" t="s">
        <v>84</v>
      </c>
      <c r="AY167" s="17" t="s">
        <v>164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17" t="s">
        <v>84</v>
      </c>
      <c r="BK167" s="203">
        <f>ROUND(I167*H167,2)</f>
        <v>0</v>
      </c>
      <c r="BL167" s="17" t="s">
        <v>172</v>
      </c>
      <c r="BM167" s="202" t="s">
        <v>3095</v>
      </c>
    </row>
    <row r="168" spans="1:65" s="2" customFormat="1" ht="11.25">
      <c r="A168" s="34"/>
      <c r="B168" s="35"/>
      <c r="C168" s="36"/>
      <c r="D168" s="204" t="s">
        <v>174</v>
      </c>
      <c r="E168" s="36"/>
      <c r="F168" s="205" t="s">
        <v>3049</v>
      </c>
      <c r="G168" s="36"/>
      <c r="H168" s="36"/>
      <c r="I168" s="206"/>
      <c r="J168" s="36"/>
      <c r="K168" s="36"/>
      <c r="L168" s="39"/>
      <c r="M168" s="207"/>
      <c r="N168" s="208"/>
      <c r="O168" s="71"/>
      <c r="P168" s="71"/>
      <c r="Q168" s="71"/>
      <c r="R168" s="71"/>
      <c r="S168" s="71"/>
      <c r="T168" s="72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174</v>
      </c>
      <c r="AU168" s="17" t="s">
        <v>84</v>
      </c>
    </row>
    <row r="169" spans="1:65" s="13" customFormat="1" ht="11.25">
      <c r="B169" s="209"/>
      <c r="C169" s="210"/>
      <c r="D169" s="204" t="s">
        <v>176</v>
      </c>
      <c r="E169" s="211" t="s">
        <v>1</v>
      </c>
      <c r="F169" s="212" t="s">
        <v>3096</v>
      </c>
      <c r="G169" s="210"/>
      <c r="H169" s="213">
        <v>3.06</v>
      </c>
      <c r="I169" s="214"/>
      <c r="J169" s="210"/>
      <c r="K169" s="210"/>
      <c r="L169" s="215"/>
      <c r="M169" s="216"/>
      <c r="N169" s="217"/>
      <c r="O169" s="217"/>
      <c r="P169" s="217"/>
      <c r="Q169" s="217"/>
      <c r="R169" s="217"/>
      <c r="S169" s="217"/>
      <c r="T169" s="218"/>
      <c r="AT169" s="219" t="s">
        <v>176</v>
      </c>
      <c r="AU169" s="219" t="s">
        <v>84</v>
      </c>
      <c r="AV169" s="13" t="s">
        <v>84</v>
      </c>
      <c r="AW169" s="13" t="s">
        <v>32</v>
      </c>
      <c r="AX169" s="13" t="s">
        <v>82</v>
      </c>
      <c r="AY169" s="219" t="s">
        <v>164</v>
      </c>
    </row>
    <row r="170" spans="1:65" s="12" customFormat="1" ht="22.9" customHeight="1">
      <c r="B170" s="175"/>
      <c r="C170" s="176"/>
      <c r="D170" s="177" t="s">
        <v>75</v>
      </c>
      <c r="E170" s="189" t="s">
        <v>1049</v>
      </c>
      <c r="F170" s="189" t="s">
        <v>1050</v>
      </c>
      <c r="G170" s="176"/>
      <c r="H170" s="176"/>
      <c r="I170" s="179"/>
      <c r="J170" s="190">
        <f>BK170</f>
        <v>0</v>
      </c>
      <c r="K170" s="176"/>
      <c r="L170" s="181"/>
      <c r="M170" s="182"/>
      <c r="N170" s="183"/>
      <c r="O170" s="183"/>
      <c r="P170" s="184">
        <f>SUM(P171:P172)</f>
        <v>0</v>
      </c>
      <c r="Q170" s="183"/>
      <c r="R170" s="184">
        <f>SUM(R171:R172)</f>
        <v>0</v>
      </c>
      <c r="S170" s="183"/>
      <c r="T170" s="185">
        <f>SUM(T171:T172)</f>
        <v>0</v>
      </c>
      <c r="AR170" s="186" t="s">
        <v>82</v>
      </c>
      <c r="AT170" s="187" t="s">
        <v>75</v>
      </c>
      <c r="AU170" s="187" t="s">
        <v>82</v>
      </c>
      <c r="AY170" s="186" t="s">
        <v>164</v>
      </c>
      <c r="BK170" s="188">
        <f>SUM(BK171:BK172)</f>
        <v>0</v>
      </c>
    </row>
    <row r="171" spans="1:65" s="2" customFormat="1" ht="14.45" customHeight="1">
      <c r="A171" s="34"/>
      <c r="B171" s="35"/>
      <c r="C171" s="191" t="s">
        <v>942</v>
      </c>
      <c r="D171" s="191" t="s">
        <v>167</v>
      </c>
      <c r="E171" s="192" t="s">
        <v>3051</v>
      </c>
      <c r="F171" s="193" t="s">
        <v>3052</v>
      </c>
      <c r="G171" s="194" t="s">
        <v>207</v>
      </c>
      <c r="H171" s="195">
        <v>0.97499999999999998</v>
      </c>
      <c r="I171" s="196"/>
      <c r="J171" s="197">
        <f>ROUND(I171*H171,2)</f>
        <v>0</v>
      </c>
      <c r="K171" s="193" t="s">
        <v>171</v>
      </c>
      <c r="L171" s="39"/>
      <c r="M171" s="198" t="s">
        <v>1</v>
      </c>
      <c r="N171" s="199" t="s">
        <v>42</v>
      </c>
      <c r="O171" s="71"/>
      <c r="P171" s="200">
        <f>O171*H171</f>
        <v>0</v>
      </c>
      <c r="Q171" s="200">
        <v>0</v>
      </c>
      <c r="R171" s="200">
        <f>Q171*H171</f>
        <v>0</v>
      </c>
      <c r="S171" s="200">
        <v>0</v>
      </c>
      <c r="T171" s="201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2" t="s">
        <v>172</v>
      </c>
      <c r="AT171" s="202" t="s">
        <v>167</v>
      </c>
      <c r="AU171" s="202" t="s">
        <v>84</v>
      </c>
      <c r="AY171" s="17" t="s">
        <v>164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17" t="s">
        <v>84</v>
      </c>
      <c r="BK171" s="203">
        <f>ROUND(I171*H171,2)</f>
        <v>0</v>
      </c>
      <c r="BL171" s="17" t="s">
        <v>172</v>
      </c>
      <c r="BM171" s="202" t="s">
        <v>3097</v>
      </c>
    </row>
    <row r="172" spans="1:65" s="2" customFormat="1" ht="39">
      <c r="A172" s="34"/>
      <c r="B172" s="35"/>
      <c r="C172" s="36"/>
      <c r="D172" s="204" t="s">
        <v>174</v>
      </c>
      <c r="E172" s="36"/>
      <c r="F172" s="205" t="s">
        <v>3054</v>
      </c>
      <c r="G172" s="36"/>
      <c r="H172" s="36"/>
      <c r="I172" s="206"/>
      <c r="J172" s="36"/>
      <c r="K172" s="36"/>
      <c r="L172" s="39"/>
      <c r="M172" s="207"/>
      <c r="N172" s="208"/>
      <c r="O172" s="71"/>
      <c r="P172" s="71"/>
      <c r="Q172" s="71"/>
      <c r="R172" s="71"/>
      <c r="S172" s="71"/>
      <c r="T172" s="72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174</v>
      </c>
      <c r="AU172" s="17" t="s">
        <v>84</v>
      </c>
    </row>
    <row r="173" spans="1:65" s="12" customFormat="1" ht="25.9" customHeight="1">
      <c r="B173" s="175"/>
      <c r="C173" s="176"/>
      <c r="D173" s="177" t="s">
        <v>75</v>
      </c>
      <c r="E173" s="178" t="s">
        <v>1056</v>
      </c>
      <c r="F173" s="178" t="s">
        <v>1057</v>
      </c>
      <c r="G173" s="176"/>
      <c r="H173" s="176"/>
      <c r="I173" s="179"/>
      <c r="J173" s="180">
        <f>BK173</f>
        <v>0</v>
      </c>
      <c r="K173" s="176"/>
      <c r="L173" s="181"/>
      <c r="M173" s="182"/>
      <c r="N173" s="183"/>
      <c r="O173" s="183"/>
      <c r="P173" s="184">
        <f>P174+P186+P243+P265+P347</f>
        <v>0</v>
      </c>
      <c r="Q173" s="183"/>
      <c r="R173" s="184">
        <f>R174+R186+R243+R265+R347</f>
        <v>6.7005399999999984</v>
      </c>
      <c r="S173" s="183"/>
      <c r="T173" s="185">
        <f>T174+T186+T243+T265+T347</f>
        <v>0</v>
      </c>
      <c r="AR173" s="186" t="s">
        <v>84</v>
      </c>
      <c r="AT173" s="187" t="s">
        <v>75</v>
      </c>
      <c r="AU173" s="187" t="s">
        <v>76</v>
      </c>
      <c r="AY173" s="186" t="s">
        <v>164</v>
      </c>
      <c r="BK173" s="188">
        <f>BK174+BK186+BK243+BK265+BK347</f>
        <v>0</v>
      </c>
    </row>
    <row r="174" spans="1:65" s="12" customFormat="1" ht="22.9" customHeight="1">
      <c r="B174" s="175"/>
      <c r="C174" s="176"/>
      <c r="D174" s="177" t="s">
        <v>75</v>
      </c>
      <c r="E174" s="189" t="s">
        <v>1204</v>
      </c>
      <c r="F174" s="189" t="s">
        <v>1205</v>
      </c>
      <c r="G174" s="176"/>
      <c r="H174" s="176"/>
      <c r="I174" s="179"/>
      <c r="J174" s="190">
        <f>BK174</f>
        <v>0</v>
      </c>
      <c r="K174" s="176"/>
      <c r="L174" s="181"/>
      <c r="M174" s="182"/>
      <c r="N174" s="183"/>
      <c r="O174" s="183"/>
      <c r="P174" s="184">
        <f>SUM(P175:P185)</f>
        <v>0</v>
      </c>
      <c r="Q174" s="183"/>
      <c r="R174" s="184">
        <f>SUM(R175:R185)</f>
        <v>1.11E-2</v>
      </c>
      <c r="S174" s="183"/>
      <c r="T174" s="185">
        <f>SUM(T175:T185)</f>
        <v>0</v>
      </c>
      <c r="AR174" s="186" t="s">
        <v>84</v>
      </c>
      <c r="AT174" s="187" t="s">
        <v>75</v>
      </c>
      <c r="AU174" s="187" t="s">
        <v>82</v>
      </c>
      <c r="AY174" s="186" t="s">
        <v>164</v>
      </c>
      <c r="BK174" s="188">
        <f>SUM(BK175:BK185)</f>
        <v>0</v>
      </c>
    </row>
    <row r="175" spans="1:65" s="2" customFormat="1" ht="14.45" customHeight="1">
      <c r="A175" s="34"/>
      <c r="B175" s="35"/>
      <c r="C175" s="191" t="s">
        <v>2544</v>
      </c>
      <c r="D175" s="191" t="s">
        <v>167</v>
      </c>
      <c r="E175" s="192" t="s">
        <v>3098</v>
      </c>
      <c r="F175" s="193" t="s">
        <v>3099</v>
      </c>
      <c r="G175" s="194" t="s">
        <v>244</v>
      </c>
      <c r="H175" s="195">
        <v>40</v>
      </c>
      <c r="I175" s="196"/>
      <c r="J175" s="197">
        <f>ROUND(I175*H175,2)</f>
        <v>0</v>
      </c>
      <c r="K175" s="193" t="s">
        <v>1</v>
      </c>
      <c r="L175" s="39"/>
      <c r="M175" s="198" t="s">
        <v>1</v>
      </c>
      <c r="N175" s="199" t="s">
        <v>42</v>
      </c>
      <c r="O175" s="71"/>
      <c r="P175" s="200">
        <f>O175*H175</f>
        <v>0</v>
      </c>
      <c r="Q175" s="200">
        <v>1E-4</v>
      </c>
      <c r="R175" s="200">
        <f>Q175*H175</f>
        <v>4.0000000000000001E-3</v>
      </c>
      <c r="S175" s="200">
        <v>0</v>
      </c>
      <c r="T175" s="201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2" t="s">
        <v>865</v>
      </c>
      <c r="AT175" s="202" t="s">
        <v>167</v>
      </c>
      <c r="AU175" s="202" t="s">
        <v>84</v>
      </c>
      <c r="AY175" s="17" t="s">
        <v>164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17" t="s">
        <v>84</v>
      </c>
      <c r="BK175" s="203">
        <f>ROUND(I175*H175,2)</f>
        <v>0</v>
      </c>
      <c r="BL175" s="17" t="s">
        <v>865</v>
      </c>
      <c r="BM175" s="202" t="s">
        <v>3100</v>
      </c>
    </row>
    <row r="176" spans="1:65" s="2" customFormat="1" ht="11.25">
      <c r="A176" s="34"/>
      <c r="B176" s="35"/>
      <c r="C176" s="36"/>
      <c r="D176" s="204" t="s">
        <v>174</v>
      </c>
      <c r="E176" s="36"/>
      <c r="F176" s="205" t="s">
        <v>3099</v>
      </c>
      <c r="G176" s="36"/>
      <c r="H176" s="36"/>
      <c r="I176" s="206"/>
      <c r="J176" s="36"/>
      <c r="K176" s="36"/>
      <c r="L176" s="39"/>
      <c r="M176" s="207"/>
      <c r="N176" s="208"/>
      <c r="O176" s="71"/>
      <c r="P176" s="71"/>
      <c r="Q176" s="71"/>
      <c r="R176" s="71"/>
      <c r="S176" s="71"/>
      <c r="T176" s="72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174</v>
      </c>
      <c r="AU176" s="17" t="s">
        <v>84</v>
      </c>
    </row>
    <row r="177" spans="1:65" s="13" customFormat="1" ht="11.25">
      <c r="B177" s="209"/>
      <c r="C177" s="210"/>
      <c r="D177" s="204" t="s">
        <v>176</v>
      </c>
      <c r="E177" s="211" t="s">
        <v>1</v>
      </c>
      <c r="F177" s="212" t="s">
        <v>3101</v>
      </c>
      <c r="G177" s="210"/>
      <c r="H177" s="213">
        <v>40</v>
      </c>
      <c r="I177" s="214"/>
      <c r="J177" s="210"/>
      <c r="K177" s="210"/>
      <c r="L177" s="215"/>
      <c r="M177" s="216"/>
      <c r="N177" s="217"/>
      <c r="O177" s="217"/>
      <c r="P177" s="217"/>
      <c r="Q177" s="217"/>
      <c r="R177" s="217"/>
      <c r="S177" s="217"/>
      <c r="T177" s="218"/>
      <c r="AT177" s="219" t="s">
        <v>176</v>
      </c>
      <c r="AU177" s="219" t="s">
        <v>84</v>
      </c>
      <c r="AV177" s="13" t="s">
        <v>84</v>
      </c>
      <c r="AW177" s="13" t="s">
        <v>32</v>
      </c>
      <c r="AX177" s="13" t="s">
        <v>82</v>
      </c>
      <c r="AY177" s="219" t="s">
        <v>164</v>
      </c>
    </row>
    <row r="178" spans="1:65" s="2" customFormat="1" ht="14.45" customHeight="1">
      <c r="A178" s="34"/>
      <c r="B178" s="35"/>
      <c r="C178" s="191" t="s">
        <v>2549</v>
      </c>
      <c r="D178" s="191" t="s">
        <v>167</v>
      </c>
      <c r="E178" s="192" t="s">
        <v>3102</v>
      </c>
      <c r="F178" s="193" t="s">
        <v>3103</v>
      </c>
      <c r="G178" s="194" t="s">
        <v>244</v>
      </c>
      <c r="H178" s="195">
        <v>50</v>
      </c>
      <c r="I178" s="196"/>
      <c r="J178" s="197">
        <f>ROUND(I178*H178,2)</f>
        <v>0</v>
      </c>
      <c r="K178" s="193" t="s">
        <v>1</v>
      </c>
      <c r="L178" s="39"/>
      <c r="M178" s="198" t="s">
        <v>1</v>
      </c>
      <c r="N178" s="199" t="s">
        <v>42</v>
      </c>
      <c r="O178" s="71"/>
      <c r="P178" s="200">
        <f>O178*H178</f>
        <v>0</v>
      </c>
      <c r="Q178" s="200">
        <v>1E-4</v>
      </c>
      <c r="R178" s="200">
        <f>Q178*H178</f>
        <v>5.0000000000000001E-3</v>
      </c>
      <c r="S178" s="200">
        <v>0</v>
      </c>
      <c r="T178" s="201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2" t="s">
        <v>865</v>
      </c>
      <c r="AT178" s="202" t="s">
        <v>167</v>
      </c>
      <c r="AU178" s="202" t="s">
        <v>84</v>
      </c>
      <c r="AY178" s="17" t="s">
        <v>164</v>
      </c>
      <c r="BE178" s="203">
        <f>IF(N178="základní",J178,0)</f>
        <v>0</v>
      </c>
      <c r="BF178" s="203">
        <f>IF(N178="snížená",J178,0)</f>
        <v>0</v>
      </c>
      <c r="BG178" s="203">
        <f>IF(N178="zákl. přenesená",J178,0)</f>
        <v>0</v>
      </c>
      <c r="BH178" s="203">
        <f>IF(N178="sníž. přenesená",J178,0)</f>
        <v>0</v>
      </c>
      <c r="BI178" s="203">
        <f>IF(N178="nulová",J178,0)</f>
        <v>0</v>
      </c>
      <c r="BJ178" s="17" t="s">
        <v>84</v>
      </c>
      <c r="BK178" s="203">
        <f>ROUND(I178*H178,2)</f>
        <v>0</v>
      </c>
      <c r="BL178" s="17" t="s">
        <v>865</v>
      </c>
      <c r="BM178" s="202" t="s">
        <v>3104</v>
      </c>
    </row>
    <row r="179" spans="1:65" s="2" customFormat="1" ht="11.25">
      <c r="A179" s="34"/>
      <c r="B179" s="35"/>
      <c r="C179" s="36"/>
      <c r="D179" s="204" t="s">
        <v>174</v>
      </c>
      <c r="E179" s="36"/>
      <c r="F179" s="205" t="s">
        <v>3103</v>
      </c>
      <c r="G179" s="36"/>
      <c r="H179" s="36"/>
      <c r="I179" s="206"/>
      <c r="J179" s="36"/>
      <c r="K179" s="36"/>
      <c r="L179" s="39"/>
      <c r="M179" s="207"/>
      <c r="N179" s="208"/>
      <c r="O179" s="71"/>
      <c r="P179" s="71"/>
      <c r="Q179" s="71"/>
      <c r="R179" s="71"/>
      <c r="S179" s="71"/>
      <c r="T179" s="72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174</v>
      </c>
      <c r="AU179" s="17" t="s">
        <v>84</v>
      </c>
    </row>
    <row r="180" spans="1:65" s="13" customFormat="1" ht="11.25">
      <c r="B180" s="209"/>
      <c r="C180" s="210"/>
      <c r="D180" s="204" t="s">
        <v>176</v>
      </c>
      <c r="E180" s="211" t="s">
        <v>1</v>
      </c>
      <c r="F180" s="212" t="s">
        <v>3105</v>
      </c>
      <c r="G180" s="210"/>
      <c r="H180" s="213">
        <v>50</v>
      </c>
      <c r="I180" s="214"/>
      <c r="J180" s="210"/>
      <c r="K180" s="210"/>
      <c r="L180" s="215"/>
      <c r="M180" s="216"/>
      <c r="N180" s="217"/>
      <c r="O180" s="217"/>
      <c r="P180" s="217"/>
      <c r="Q180" s="217"/>
      <c r="R180" s="217"/>
      <c r="S180" s="217"/>
      <c r="T180" s="218"/>
      <c r="AT180" s="219" t="s">
        <v>176</v>
      </c>
      <c r="AU180" s="219" t="s">
        <v>84</v>
      </c>
      <c r="AV180" s="13" t="s">
        <v>84</v>
      </c>
      <c r="AW180" s="13" t="s">
        <v>32</v>
      </c>
      <c r="AX180" s="13" t="s">
        <v>82</v>
      </c>
      <c r="AY180" s="219" t="s">
        <v>164</v>
      </c>
    </row>
    <row r="181" spans="1:65" s="2" customFormat="1" ht="14.45" customHeight="1">
      <c r="A181" s="34"/>
      <c r="B181" s="35"/>
      <c r="C181" s="191" t="s">
        <v>2552</v>
      </c>
      <c r="D181" s="191" t="s">
        <v>167</v>
      </c>
      <c r="E181" s="192" t="s">
        <v>3106</v>
      </c>
      <c r="F181" s="193" t="s">
        <v>3107</v>
      </c>
      <c r="G181" s="194" t="s">
        <v>244</v>
      </c>
      <c r="H181" s="195">
        <v>20</v>
      </c>
      <c r="I181" s="196"/>
      <c r="J181" s="197">
        <f>ROUND(I181*H181,2)</f>
        <v>0</v>
      </c>
      <c r="K181" s="193" t="s">
        <v>1</v>
      </c>
      <c r="L181" s="39"/>
      <c r="M181" s="198" t="s">
        <v>1</v>
      </c>
      <c r="N181" s="199" t="s">
        <v>42</v>
      </c>
      <c r="O181" s="71"/>
      <c r="P181" s="200">
        <f>O181*H181</f>
        <v>0</v>
      </c>
      <c r="Q181" s="200">
        <v>1E-4</v>
      </c>
      <c r="R181" s="200">
        <f>Q181*H181</f>
        <v>2E-3</v>
      </c>
      <c r="S181" s="200">
        <v>0</v>
      </c>
      <c r="T181" s="201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2" t="s">
        <v>865</v>
      </c>
      <c r="AT181" s="202" t="s">
        <v>167</v>
      </c>
      <c r="AU181" s="202" t="s">
        <v>84</v>
      </c>
      <c r="AY181" s="17" t="s">
        <v>164</v>
      </c>
      <c r="BE181" s="203">
        <f>IF(N181="základní",J181,0)</f>
        <v>0</v>
      </c>
      <c r="BF181" s="203">
        <f>IF(N181="snížená",J181,0)</f>
        <v>0</v>
      </c>
      <c r="BG181" s="203">
        <f>IF(N181="zákl. přenesená",J181,0)</f>
        <v>0</v>
      </c>
      <c r="BH181" s="203">
        <f>IF(N181="sníž. přenesená",J181,0)</f>
        <v>0</v>
      </c>
      <c r="BI181" s="203">
        <f>IF(N181="nulová",J181,0)</f>
        <v>0</v>
      </c>
      <c r="BJ181" s="17" t="s">
        <v>84</v>
      </c>
      <c r="BK181" s="203">
        <f>ROUND(I181*H181,2)</f>
        <v>0</v>
      </c>
      <c r="BL181" s="17" t="s">
        <v>865</v>
      </c>
      <c r="BM181" s="202" t="s">
        <v>3108</v>
      </c>
    </row>
    <row r="182" spans="1:65" s="2" customFormat="1" ht="11.25">
      <c r="A182" s="34"/>
      <c r="B182" s="35"/>
      <c r="C182" s="36"/>
      <c r="D182" s="204" t="s">
        <v>174</v>
      </c>
      <c r="E182" s="36"/>
      <c r="F182" s="205" t="s">
        <v>3107</v>
      </c>
      <c r="G182" s="36"/>
      <c r="H182" s="36"/>
      <c r="I182" s="206"/>
      <c r="J182" s="36"/>
      <c r="K182" s="36"/>
      <c r="L182" s="39"/>
      <c r="M182" s="207"/>
      <c r="N182" s="208"/>
      <c r="O182" s="71"/>
      <c r="P182" s="71"/>
      <c r="Q182" s="71"/>
      <c r="R182" s="71"/>
      <c r="S182" s="71"/>
      <c r="T182" s="72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174</v>
      </c>
      <c r="AU182" s="17" t="s">
        <v>84</v>
      </c>
    </row>
    <row r="183" spans="1:65" s="13" customFormat="1" ht="11.25">
      <c r="B183" s="209"/>
      <c r="C183" s="210"/>
      <c r="D183" s="204" t="s">
        <v>176</v>
      </c>
      <c r="E183" s="211" t="s">
        <v>1</v>
      </c>
      <c r="F183" s="212" t="s">
        <v>3109</v>
      </c>
      <c r="G183" s="210"/>
      <c r="H183" s="213">
        <v>20</v>
      </c>
      <c r="I183" s="214"/>
      <c r="J183" s="210"/>
      <c r="K183" s="210"/>
      <c r="L183" s="215"/>
      <c r="M183" s="216"/>
      <c r="N183" s="217"/>
      <c r="O183" s="217"/>
      <c r="P183" s="217"/>
      <c r="Q183" s="217"/>
      <c r="R183" s="217"/>
      <c r="S183" s="217"/>
      <c r="T183" s="218"/>
      <c r="AT183" s="219" t="s">
        <v>176</v>
      </c>
      <c r="AU183" s="219" t="s">
        <v>84</v>
      </c>
      <c r="AV183" s="13" t="s">
        <v>84</v>
      </c>
      <c r="AW183" s="13" t="s">
        <v>32</v>
      </c>
      <c r="AX183" s="13" t="s">
        <v>82</v>
      </c>
      <c r="AY183" s="219" t="s">
        <v>164</v>
      </c>
    </row>
    <row r="184" spans="1:65" s="2" customFormat="1" ht="14.45" customHeight="1">
      <c r="A184" s="34"/>
      <c r="B184" s="35"/>
      <c r="C184" s="191" t="s">
        <v>3110</v>
      </c>
      <c r="D184" s="191" t="s">
        <v>167</v>
      </c>
      <c r="E184" s="192" t="s">
        <v>3111</v>
      </c>
      <c r="F184" s="193" t="s">
        <v>3112</v>
      </c>
      <c r="G184" s="194" t="s">
        <v>1673</v>
      </c>
      <c r="H184" s="195">
        <v>1</v>
      </c>
      <c r="I184" s="196"/>
      <c r="J184" s="197">
        <f>ROUND(I184*H184,2)</f>
        <v>0</v>
      </c>
      <c r="K184" s="193" t="s">
        <v>1</v>
      </c>
      <c r="L184" s="39"/>
      <c r="M184" s="198" t="s">
        <v>1</v>
      </c>
      <c r="N184" s="199" t="s">
        <v>42</v>
      </c>
      <c r="O184" s="71"/>
      <c r="P184" s="200">
        <f>O184*H184</f>
        <v>0</v>
      </c>
      <c r="Q184" s="200">
        <v>1E-4</v>
      </c>
      <c r="R184" s="200">
        <f>Q184*H184</f>
        <v>1E-4</v>
      </c>
      <c r="S184" s="200">
        <v>0</v>
      </c>
      <c r="T184" s="201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2" t="s">
        <v>865</v>
      </c>
      <c r="AT184" s="202" t="s">
        <v>167</v>
      </c>
      <c r="AU184" s="202" t="s">
        <v>84</v>
      </c>
      <c r="AY184" s="17" t="s">
        <v>164</v>
      </c>
      <c r="BE184" s="203">
        <f>IF(N184="základní",J184,0)</f>
        <v>0</v>
      </c>
      <c r="BF184" s="203">
        <f>IF(N184="snížená",J184,0)</f>
        <v>0</v>
      </c>
      <c r="BG184" s="203">
        <f>IF(N184="zákl. přenesená",J184,0)</f>
        <v>0</v>
      </c>
      <c r="BH184" s="203">
        <f>IF(N184="sníž. přenesená",J184,0)</f>
        <v>0</v>
      </c>
      <c r="BI184" s="203">
        <f>IF(N184="nulová",J184,0)</f>
        <v>0</v>
      </c>
      <c r="BJ184" s="17" t="s">
        <v>84</v>
      </c>
      <c r="BK184" s="203">
        <f>ROUND(I184*H184,2)</f>
        <v>0</v>
      </c>
      <c r="BL184" s="17" t="s">
        <v>865</v>
      </c>
      <c r="BM184" s="202" t="s">
        <v>3113</v>
      </c>
    </row>
    <row r="185" spans="1:65" s="2" customFormat="1" ht="11.25">
      <c r="A185" s="34"/>
      <c r="B185" s="35"/>
      <c r="C185" s="36"/>
      <c r="D185" s="204" t="s">
        <v>174</v>
      </c>
      <c r="E185" s="36"/>
      <c r="F185" s="205" t="s">
        <v>3112</v>
      </c>
      <c r="G185" s="36"/>
      <c r="H185" s="36"/>
      <c r="I185" s="206"/>
      <c r="J185" s="36"/>
      <c r="K185" s="36"/>
      <c r="L185" s="39"/>
      <c r="M185" s="207"/>
      <c r="N185" s="208"/>
      <c r="O185" s="71"/>
      <c r="P185" s="71"/>
      <c r="Q185" s="71"/>
      <c r="R185" s="71"/>
      <c r="S185" s="71"/>
      <c r="T185" s="72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174</v>
      </c>
      <c r="AU185" s="17" t="s">
        <v>84</v>
      </c>
    </row>
    <row r="186" spans="1:65" s="12" customFormat="1" ht="22.9" customHeight="1">
      <c r="B186" s="175"/>
      <c r="C186" s="176"/>
      <c r="D186" s="177" t="s">
        <v>75</v>
      </c>
      <c r="E186" s="189" t="s">
        <v>3114</v>
      </c>
      <c r="F186" s="189" t="s">
        <v>3115</v>
      </c>
      <c r="G186" s="176"/>
      <c r="H186" s="176"/>
      <c r="I186" s="179"/>
      <c r="J186" s="190">
        <f>BK186</f>
        <v>0</v>
      </c>
      <c r="K186" s="176"/>
      <c r="L186" s="181"/>
      <c r="M186" s="182"/>
      <c r="N186" s="183"/>
      <c r="O186" s="183"/>
      <c r="P186" s="184">
        <f>SUM(P187:P242)</f>
        <v>0</v>
      </c>
      <c r="Q186" s="183"/>
      <c r="R186" s="184">
        <f>SUM(R187:R242)</f>
        <v>4.8249299999999993</v>
      </c>
      <c r="S186" s="183"/>
      <c r="T186" s="185">
        <f>SUM(T187:T242)</f>
        <v>0</v>
      </c>
      <c r="AR186" s="186" t="s">
        <v>84</v>
      </c>
      <c r="AT186" s="187" t="s">
        <v>75</v>
      </c>
      <c r="AU186" s="187" t="s">
        <v>82</v>
      </c>
      <c r="AY186" s="186" t="s">
        <v>164</v>
      </c>
      <c r="BK186" s="188">
        <f>SUM(BK187:BK242)</f>
        <v>0</v>
      </c>
    </row>
    <row r="187" spans="1:65" s="2" customFormat="1" ht="14.45" customHeight="1">
      <c r="A187" s="34"/>
      <c r="B187" s="35"/>
      <c r="C187" s="191" t="s">
        <v>865</v>
      </c>
      <c r="D187" s="191" t="s">
        <v>167</v>
      </c>
      <c r="E187" s="192" t="s">
        <v>3116</v>
      </c>
      <c r="F187" s="193" t="s">
        <v>3117</v>
      </c>
      <c r="G187" s="194" t="s">
        <v>1673</v>
      </c>
      <c r="H187" s="195">
        <v>1</v>
      </c>
      <c r="I187" s="196"/>
      <c r="J187" s="197">
        <f>ROUND(I187*H187,2)</f>
        <v>0</v>
      </c>
      <c r="K187" s="193" t="s">
        <v>1</v>
      </c>
      <c r="L187" s="39"/>
      <c r="M187" s="198" t="s">
        <v>1</v>
      </c>
      <c r="N187" s="199" t="s">
        <v>42</v>
      </c>
      <c r="O187" s="71"/>
      <c r="P187" s="200">
        <f>O187*H187</f>
        <v>0</v>
      </c>
      <c r="Q187" s="200">
        <v>0.11027000000000001</v>
      </c>
      <c r="R187" s="200">
        <f>Q187*H187</f>
        <v>0.11027000000000001</v>
      </c>
      <c r="S187" s="200">
        <v>0</v>
      </c>
      <c r="T187" s="201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2" t="s">
        <v>865</v>
      </c>
      <c r="AT187" s="202" t="s">
        <v>167</v>
      </c>
      <c r="AU187" s="202" t="s">
        <v>84</v>
      </c>
      <c r="AY187" s="17" t="s">
        <v>164</v>
      </c>
      <c r="BE187" s="203">
        <f>IF(N187="základní",J187,0)</f>
        <v>0</v>
      </c>
      <c r="BF187" s="203">
        <f>IF(N187="snížená",J187,0)</f>
        <v>0</v>
      </c>
      <c r="BG187" s="203">
        <f>IF(N187="zákl. přenesená",J187,0)</f>
        <v>0</v>
      </c>
      <c r="BH187" s="203">
        <f>IF(N187="sníž. přenesená",J187,0)</f>
        <v>0</v>
      </c>
      <c r="BI187" s="203">
        <f>IF(N187="nulová",J187,0)</f>
        <v>0</v>
      </c>
      <c r="BJ187" s="17" t="s">
        <v>84</v>
      </c>
      <c r="BK187" s="203">
        <f>ROUND(I187*H187,2)</f>
        <v>0</v>
      </c>
      <c r="BL187" s="17" t="s">
        <v>865</v>
      </c>
      <c r="BM187" s="202" t="s">
        <v>3118</v>
      </c>
    </row>
    <row r="188" spans="1:65" s="2" customFormat="1" ht="11.25">
      <c r="A188" s="34"/>
      <c r="B188" s="35"/>
      <c r="C188" s="36"/>
      <c r="D188" s="204" t="s">
        <v>174</v>
      </c>
      <c r="E188" s="36"/>
      <c r="F188" s="205" t="s">
        <v>3117</v>
      </c>
      <c r="G188" s="36"/>
      <c r="H188" s="36"/>
      <c r="I188" s="206"/>
      <c r="J188" s="36"/>
      <c r="K188" s="36"/>
      <c r="L188" s="39"/>
      <c r="M188" s="207"/>
      <c r="N188" s="208"/>
      <c r="O188" s="71"/>
      <c r="P188" s="71"/>
      <c r="Q188" s="71"/>
      <c r="R188" s="71"/>
      <c r="S188" s="71"/>
      <c r="T188" s="72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174</v>
      </c>
      <c r="AU188" s="17" t="s">
        <v>84</v>
      </c>
    </row>
    <row r="189" spans="1:65" s="13" customFormat="1" ht="11.25">
      <c r="B189" s="209"/>
      <c r="C189" s="210"/>
      <c r="D189" s="204" t="s">
        <v>176</v>
      </c>
      <c r="E189" s="211" t="s">
        <v>1</v>
      </c>
      <c r="F189" s="212" t="s">
        <v>3119</v>
      </c>
      <c r="G189" s="210"/>
      <c r="H189" s="213">
        <v>1</v>
      </c>
      <c r="I189" s="214"/>
      <c r="J189" s="210"/>
      <c r="K189" s="210"/>
      <c r="L189" s="215"/>
      <c r="M189" s="216"/>
      <c r="N189" s="217"/>
      <c r="O189" s="217"/>
      <c r="P189" s="217"/>
      <c r="Q189" s="217"/>
      <c r="R189" s="217"/>
      <c r="S189" s="217"/>
      <c r="T189" s="218"/>
      <c r="AT189" s="219" t="s">
        <v>176</v>
      </c>
      <c r="AU189" s="219" t="s">
        <v>84</v>
      </c>
      <c r="AV189" s="13" t="s">
        <v>84</v>
      </c>
      <c r="AW189" s="13" t="s">
        <v>32</v>
      </c>
      <c r="AX189" s="13" t="s">
        <v>82</v>
      </c>
      <c r="AY189" s="219" t="s">
        <v>164</v>
      </c>
    </row>
    <row r="190" spans="1:65" s="2" customFormat="1" ht="14.45" customHeight="1">
      <c r="A190" s="34"/>
      <c r="B190" s="35"/>
      <c r="C190" s="191" t="s">
        <v>890</v>
      </c>
      <c r="D190" s="191" t="s">
        <v>167</v>
      </c>
      <c r="E190" s="192" t="s">
        <v>3120</v>
      </c>
      <c r="F190" s="193" t="s">
        <v>3121</v>
      </c>
      <c r="G190" s="194" t="s">
        <v>1673</v>
      </c>
      <c r="H190" s="195">
        <v>1</v>
      </c>
      <c r="I190" s="196"/>
      <c r="J190" s="197">
        <f>ROUND(I190*H190,2)</f>
        <v>0</v>
      </c>
      <c r="K190" s="193" t="s">
        <v>1</v>
      </c>
      <c r="L190" s="39"/>
      <c r="M190" s="198" t="s">
        <v>1</v>
      </c>
      <c r="N190" s="199" t="s">
        <v>42</v>
      </c>
      <c r="O190" s="71"/>
      <c r="P190" s="200">
        <f>O190*H190</f>
        <v>0</v>
      </c>
      <c r="Q190" s="200">
        <v>0.11027000000000001</v>
      </c>
      <c r="R190" s="200">
        <f>Q190*H190</f>
        <v>0.11027000000000001</v>
      </c>
      <c r="S190" s="200">
        <v>0</v>
      </c>
      <c r="T190" s="201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2" t="s">
        <v>865</v>
      </c>
      <c r="AT190" s="202" t="s">
        <v>167</v>
      </c>
      <c r="AU190" s="202" t="s">
        <v>84</v>
      </c>
      <c r="AY190" s="17" t="s">
        <v>164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17" t="s">
        <v>84</v>
      </c>
      <c r="BK190" s="203">
        <f>ROUND(I190*H190,2)</f>
        <v>0</v>
      </c>
      <c r="BL190" s="17" t="s">
        <v>865</v>
      </c>
      <c r="BM190" s="202" t="s">
        <v>3122</v>
      </c>
    </row>
    <row r="191" spans="1:65" s="2" customFormat="1" ht="11.25">
      <c r="A191" s="34"/>
      <c r="B191" s="35"/>
      <c r="C191" s="36"/>
      <c r="D191" s="204" t="s">
        <v>174</v>
      </c>
      <c r="E191" s="36"/>
      <c r="F191" s="205" t="s">
        <v>3121</v>
      </c>
      <c r="G191" s="36"/>
      <c r="H191" s="36"/>
      <c r="I191" s="206"/>
      <c r="J191" s="36"/>
      <c r="K191" s="36"/>
      <c r="L191" s="39"/>
      <c r="M191" s="207"/>
      <c r="N191" s="208"/>
      <c r="O191" s="71"/>
      <c r="P191" s="71"/>
      <c r="Q191" s="71"/>
      <c r="R191" s="71"/>
      <c r="S191" s="71"/>
      <c r="T191" s="72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174</v>
      </c>
      <c r="AU191" s="17" t="s">
        <v>84</v>
      </c>
    </row>
    <row r="192" spans="1:65" s="13" customFormat="1" ht="11.25">
      <c r="B192" s="209"/>
      <c r="C192" s="210"/>
      <c r="D192" s="204" t="s">
        <v>176</v>
      </c>
      <c r="E192" s="211" t="s">
        <v>1</v>
      </c>
      <c r="F192" s="212" t="s">
        <v>3119</v>
      </c>
      <c r="G192" s="210"/>
      <c r="H192" s="213">
        <v>1</v>
      </c>
      <c r="I192" s="214"/>
      <c r="J192" s="210"/>
      <c r="K192" s="210"/>
      <c r="L192" s="215"/>
      <c r="M192" s="216"/>
      <c r="N192" s="217"/>
      <c r="O192" s="217"/>
      <c r="P192" s="217"/>
      <c r="Q192" s="217"/>
      <c r="R192" s="217"/>
      <c r="S192" s="217"/>
      <c r="T192" s="218"/>
      <c r="AT192" s="219" t="s">
        <v>176</v>
      </c>
      <c r="AU192" s="219" t="s">
        <v>84</v>
      </c>
      <c r="AV192" s="13" t="s">
        <v>84</v>
      </c>
      <c r="AW192" s="13" t="s">
        <v>32</v>
      </c>
      <c r="AX192" s="13" t="s">
        <v>82</v>
      </c>
      <c r="AY192" s="219" t="s">
        <v>164</v>
      </c>
    </row>
    <row r="193" spans="1:65" s="2" customFormat="1" ht="14.45" customHeight="1">
      <c r="A193" s="34"/>
      <c r="B193" s="35"/>
      <c r="C193" s="191" t="s">
        <v>1032</v>
      </c>
      <c r="D193" s="191" t="s">
        <v>167</v>
      </c>
      <c r="E193" s="192" t="s">
        <v>3123</v>
      </c>
      <c r="F193" s="193" t="s">
        <v>3124</v>
      </c>
      <c r="G193" s="194" t="s">
        <v>1673</v>
      </c>
      <c r="H193" s="195">
        <v>1</v>
      </c>
      <c r="I193" s="196"/>
      <c r="J193" s="197">
        <f>ROUND(I193*H193,2)</f>
        <v>0</v>
      </c>
      <c r="K193" s="193" t="s">
        <v>1</v>
      </c>
      <c r="L193" s="39"/>
      <c r="M193" s="198" t="s">
        <v>1</v>
      </c>
      <c r="N193" s="199" t="s">
        <v>42</v>
      </c>
      <c r="O193" s="71"/>
      <c r="P193" s="200">
        <f>O193*H193</f>
        <v>0</v>
      </c>
      <c r="Q193" s="200">
        <v>0.26435999999999998</v>
      </c>
      <c r="R193" s="200">
        <f>Q193*H193</f>
        <v>0.26435999999999998</v>
      </c>
      <c r="S193" s="200">
        <v>0</v>
      </c>
      <c r="T193" s="201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2" t="s">
        <v>865</v>
      </c>
      <c r="AT193" s="202" t="s">
        <v>167</v>
      </c>
      <c r="AU193" s="202" t="s">
        <v>84</v>
      </c>
      <c r="AY193" s="17" t="s">
        <v>164</v>
      </c>
      <c r="BE193" s="203">
        <f>IF(N193="základní",J193,0)</f>
        <v>0</v>
      </c>
      <c r="BF193" s="203">
        <f>IF(N193="snížená",J193,0)</f>
        <v>0</v>
      </c>
      <c r="BG193" s="203">
        <f>IF(N193="zákl. přenesená",J193,0)</f>
        <v>0</v>
      </c>
      <c r="BH193" s="203">
        <f>IF(N193="sníž. přenesená",J193,0)</f>
        <v>0</v>
      </c>
      <c r="BI193" s="203">
        <f>IF(N193="nulová",J193,0)</f>
        <v>0</v>
      </c>
      <c r="BJ193" s="17" t="s">
        <v>84</v>
      </c>
      <c r="BK193" s="203">
        <f>ROUND(I193*H193,2)</f>
        <v>0</v>
      </c>
      <c r="BL193" s="17" t="s">
        <v>865</v>
      </c>
      <c r="BM193" s="202" t="s">
        <v>3125</v>
      </c>
    </row>
    <row r="194" spans="1:65" s="2" customFormat="1" ht="11.25">
      <c r="A194" s="34"/>
      <c r="B194" s="35"/>
      <c r="C194" s="36"/>
      <c r="D194" s="204" t="s">
        <v>174</v>
      </c>
      <c r="E194" s="36"/>
      <c r="F194" s="205" t="s">
        <v>3124</v>
      </c>
      <c r="G194" s="36"/>
      <c r="H194" s="36"/>
      <c r="I194" s="206"/>
      <c r="J194" s="36"/>
      <c r="K194" s="36"/>
      <c r="L194" s="39"/>
      <c r="M194" s="207"/>
      <c r="N194" s="208"/>
      <c r="O194" s="71"/>
      <c r="P194" s="71"/>
      <c r="Q194" s="71"/>
      <c r="R194" s="71"/>
      <c r="S194" s="71"/>
      <c r="T194" s="72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174</v>
      </c>
      <c r="AU194" s="17" t="s">
        <v>84</v>
      </c>
    </row>
    <row r="195" spans="1:65" s="13" customFormat="1" ht="11.25">
      <c r="B195" s="209"/>
      <c r="C195" s="210"/>
      <c r="D195" s="204" t="s">
        <v>176</v>
      </c>
      <c r="E195" s="211" t="s">
        <v>1</v>
      </c>
      <c r="F195" s="212" t="s">
        <v>3119</v>
      </c>
      <c r="G195" s="210"/>
      <c r="H195" s="213">
        <v>1</v>
      </c>
      <c r="I195" s="214"/>
      <c r="J195" s="210"/>
      <c r="K195" s="210"/>
      <c r="L195" s="215"/>
      <c r="M195" s="216"/>
      <c r="N195" s="217"/>
      <c r="O195" s="217"/>
      <c r="P195" s="217"/>
      <c r="Q195" s="217"/>
      <c r="R195" s="217"/>
      <c r="S195" s="217"/>
      <c r="T195" s="218"/>
      <c r="AT195" s="219" t="s">
        <v>176</v>
      </c>
      <c r="AU195" s="219" t="s">
        <v>84</v>
      </c>
      <c r="AV195" s="13" t="s">
        <v>84</v>
      </c>
      <c r="AW195" s="13" t="s">
        <v>32</v>
      </c>
      <c r="AX195" s="13" t="s">
        <v>82</v>
      </c>
      <c r="AY195" s="219" t="s">
        <v>164</v>
      </c>
    </row>
    <row r="196" spans="1:65" s="2" customFormat="1" ht="14.45" customHeight="1">
      <c r="A196" s="34"/>
      <c r="B196" s="35"/>
      <c r="C196" s="191" t="s">
        <v>924</v>
      </c>
      <c r="D196" s="191" t="s">
        <v>167</v>
      </c>
      <c r="E196" s="192" t="s">
        <v>3126</v>
      </c>
      <c r="F196" s="193" t="s">
        <v>3127</v>
      </c>
      <c r="G196" s="194" t="s">
        <v>1673</v>
      </c>
      <c r="H196" s="195">
        <v>1</v>
      </c>
      <c r="I196" s="196"/>
      <c r="J196" s="197">
        <f>ROUND(I196*H196,2)</f>
        <v>0</v>
      </c>
      <c r="K196" s="193" t="s">
        <v>1</v>
      </c>
      <c r="L196" s="39"/>
      <c r="M196" s="198" t="s">
        <v>1</v>
      </c>
      <c r="N196" s="199" t="s">
        <v>42</v>
      </c>
      <c r="O196" s="71"/>
      <c r="P196" s="200">
        <f>O196*H196</f>
        <v>0</v>
      </c>
      <c r="Q196" s="200">
        <v>0.26435999999999998</v>
      </c>
      <c r="R196" s="200">
        <f>Q196*H196</f>
        <v>0.26435999999999998</v>
      </c>
      <c r="S196" s="200">
        <v>0</v>
      </c>
      <c r="T196" s="201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2" t="s">
        <v>865</v>
      </c>
      <c r="AT196" s="202" t="s">
        <v>167</v>
      </c>
      <c r="AU196" s="202" t="s">
        <v>84</v>
      </c>
      <c r="AY196" s="17" t="s">
        <v>164</v>
      </c>
      <c r="BE196" s="203">
        <f>IF(N196="základní",J196,0)</f>
        <v>0</v>
      </c>
      <c r="BF196" s="203">
        <f>IF(N196="snížená",J196,0)</f>
        <v>0</v>
      </c>
      <c r="BG196" s="203">
        <f>IF(N196="zákl. přenesená",J196,0)</f>
        <v>0</v>
      </c>
      <c r="BH196" s="203">
        <f>IF(N196="sníž. přenesená",J196,0)</f>
        <v>0</v>
      </c>
      <c r="BI196" s="203">
        <f>IF(N196="nulová",J196,0)</f>
        <v>0</v>
      </c>
      <c r="BJ196" s="17" t="s">
        <v>84</v>
      </c>
      <c r="BK196" s="203">
        <f>ROUND(I196*H196,2)</f>
        <v>0</v>
      </c>
      <c r="BL196" s="17" t="s">
        <v>865</v>
      </c>
      <c r="BM196" s="202" t="s">
        <v>3128</v>
      </c>
    </row>
    <row r="197" spans="1:65" s="2" customFormat="1" ht="11.25">
      <c r="A197" s="34"/>
      <c r="B197" s="35"/>
      <c r="C197" s="36"/>
      <c r="D197" s="204" t="s">
        <v>174</v>
      </c>
      <c r="E197" s="36"/>
      <c r="F197" s="205" t="s">
        <v>3127</v>
      </c>
      <c r="G197" s="36"/>
      <c r="H197" s="36"/>
      <c r="I197" s="206"/>
      <c r="J197" s="36"/>
      <c r="K197" s="36"/>
      <c r="L197" s="39"/>
      <c r="M197" s="207"/>
      <c r="N197" s="208"/>
      <c r="O197" s="71"/>
      <c r="P197" s="71"/>
      <c r="Q197" s="71"/>
      <c r="R197" s="71"/>
      <c r="S197" s="71"/>
      <c r="T197" s="72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174</v>
      </c>
      <c r="AU197" s="17" t="s">
        <v>84</v>
      </c>
    </row>
    <row r="198" spans="1:65" s="13" customFormat="1" ht="11.25">
      <c r="B198" s="209"/>
      <c r="C198" s="210"/>
      <c r="D198" s="204" t="s">
        <v>176</v>
      </c>
      <c r="E198" s="211" t="s">
        <v>1</v>
      </c>
      <c r="F198" s="212" t="s">
        <v>3119</v>
      </c>
      <c r="G198" s="210"/>
      <c r="H198" s="213">
        <v>1</v>
      </c>
      <c r="I198" s="214"/>
      <c r="J198" s="210"/>
      <c r="K198" s="210"/>
      <c r="L198" s="215"/>
      <c r="M198" s="216"/>
      <c r="N198" s="217"/>
      <c r="O198" s="217"/>
      <c r="P198" s="217"/>
      <c r="Q198" s="217"/>
      <c r="R198" s="217"/>
      <c r="S198" s="217"/>
      <c r="T198" s="218"/>
      <c r="AT198" s="219" t="s">
        <v>176</v>
      </c>
      <c r="AU198" s="219" t="s">
        <v>84</v>
      </c>
      <c r="AV198" s="13" t="s">
        <v>84</v>
      </c>
      <c r="AW198" s="13" t="s">
        <v>32</v>
      </c>
      <c r="AX198" s="13" t="s">
        <v>82</v>
      </c>
      <c r="AY198" s="219" t="s">
        <v>164</v>
      </c>
    </row>
    <row r="199" spans="1:65" s="2" customFormat="1" ht="14.45" customHeight="1">
      <c r="A199" s="34"/>
      <c r="B199" s="35"/>
      <c r="C199" s="191" t="s">
        <v>2240</v>
      </c>
      <c r="D199" s="191" t="s">
        <v>167</v>
      </c>
      <c r="E199" s="192" t="s">
        <v>3129</v>
      </c>
      <c r="F199" s="193" t="s">
        <v>3130</v>
      </c>
      <c r="G199" s="194" t="s">
        <v>1673</v>
      </c>
      <c r="H199" s="195">
        <v>1</v>
      </c>
      <c r="I199" s="196"/>
      <c r="J199" s="197">
        <f>ROUND(I199*H199,2)</f>
        <v>0</v>
      </c>
      <c r="K199" s="193" t="s">
        <v>1</v>
      </c>
      <c r="L199" s="39"/>
      <c r="M199" s="198" t="s">
        <v>1</v>
      </c>
      <c r="N199" s="199" t="s">
        <v>42</v>
      </c>
      <c r="O199" s="71"/>
      <c r="P199" s="200">
        <f>O199*H199</f>
        <v>0</v>
      </c>
      <c r="Q199" s="200">
        <v>0.26435999999999998</v>
      </c>
      <c r="R199" s="200">
        <f>Q199*H199</f>
        <v>0.26435999999999998</v>
      </c>
      <c r="S199" s="200">
        <v>0</v>
      </c>
      <c r="T199" s="201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2" t="s">
        <v>865</v>
      </c>
      <c r="AT199" s="202" t="s">
        <v>167</v>
      </c>
      <c r="AU199" s="202" t="s">
        <v>84</v>
      </c>
      <c r="AY199" s="17" t="s">
        <v>164</v>
      </c>
      <c r="BE199" s="203">
        <f>IF(N199="základní",J199,0)</f>
        <v>0</v>
      </c>
      <c r="BF199" s="203">
        <f>IF(N199="snížená",J199,0)</f>
        <v>0</v>
      </c>
      <c r="BG199" s="203">
        <f>IF(N199="zákl. přenesená",J199,0)</f>
        <v>0</v>
      </c>
      <c r="BH199" s="203">
        <f>IF(N199="sníž. přenesená",J199,0)</f>
        <v>0</v>
      </c>
      <c r="BI199" s="203">
        <f>IF(N199="nulová",J199,0)</f>
        <v>0</v>
      </c>
      <c r="BJ199" s="17" t="s">
        <v>84</v>
      </c>
      <c r="BK199" s="203">
        <f>ROUND(I199*H199,2)</f>
        <v>0</v>
      </c>
      <c r="BL199" s="17" t="s">
        <v>865</v>
      </c>
      <c r="BM199" s="202" t="s">
        <v>3131</v>
      </c>
    </row>
    <row r="200" spans="1:65" s="2" customFormat="1" ht="11.25">
      <c r="A200" s="34"/>
      <c r="B200" s="35"/>
      <c r="C200" s="36"/>
      <c r="D200" s="204" t="s">
        <v>174</v>
      </c>
      <c r="E200" s="36"/>
      <c r="F200" s="205" t="s">
        <v>3130</v>
      </c>
      <c r="G200" s="36"/>
      <c r="H200" s="36"/>
      <c r="I200" s="206"/>
      <c r="J200" s="36"/>
      <c r="K200" s="36"/>
      <c r="L200" s="39"/>
      <c r="M200" s="207"/>
      <c r="N200" s="208"/>
      <c r="O200" s="71"/>
      <c r="P200" s="71"/>
      <c r="Q200" s="71"/>
      <c r="R200" s="71"/>
      <c r="S200" s="71"/>
      <c r="T200" s="72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174</v>
      </c>
      <c r="AU200" s="17" t="s">
        <v>84</v>
      </c>
    </row>
    <row r="201" spans="1:65" s="13" customFormat="1" ht="11.25">
      <c r="B201" s="209"/>
      <c r="C201" s="210"/>
      <c r="D201" s="204" t="s">
        <v>176</v>
      </c>
      <c r="E201" s="211" t="s">
        <v>1</v>
      </c>
      <c r="F201" s="212" t="s">
        <v>3119</v>
      </c>
      <c r="G201" s="210"/>
      <c r="H201" s="213">
        <v>1</v>
      </c>
      <c r="I201" s="214"/>
      <c r="J201" s="210"/>
      <c r="K201" s="210"/>
      <c r="L201" s="215"/>
      <c r="M201" s="216"/>
      <c r="N201" s="217"/>
      <c r="O201" s="217"/>
      <c r="P201" s="217"/>
      <c r="Q201" s="217"/>
      <c r="R201" s="217"/>
      <c r="S201" s="217"/>
      <c r="T201" s="218"/>
      <c r="AT201" s="219" t="s">
        <v>176</v>
      </c>
      <c r="AU201" s="219" t="s">
        <v>84</v>
      </c>
      <c r="AV201" s="13" t="s">
        <v>84</v>
      </c>
      <c r="AW201" s="13" t="s">
        <v>32</v>
      </c>
      <c r="AX201" s="13" t="s">
        <v>82</v>
      </c>
      <c r="AY201" s="219" t="s">
        <v>164</v>
      </c>
    </row>
    <row r="202" spans="1:65" s="2" customFormat="1" ht="14.45" customHeight="1">
      <c r="A202" s="34"/>
      <c r="B202" s="35"/>
      <c r="C202" s="191" t="s">
        <v>2251</v>
      </c>
      <c r="D202" s="191" t="s">
        <v>167</v>
      </c>
      <c r="E202" s="192" t="s">
        <v>3132</v>
      </c>
      <c r="F202" s="193" t="s">
        <v>3133</v>
      </c>
      <c r="G202" s="194" t="s">
        <v>1673</v>
      </c>
      <c r="H202" s="195">
        <v>1</v>
      </c>
      <c r="I202" s="196"/>
      <c r="J202" s="197">
        <f>ROUND(I202*H202,2)</f>
        <v>0</v>
      </c>
      <c r="K202" s="193" t="s">
        <v>1</v>
      </c>
      <c r="L202" s="39"/>
      <c r="M202" s="198" t="s">
        <v>1</v>
      </c>
      <c r="N202" s="199" t="s">
        <v>42</v>
      </c>
      <c r="O202" s="71"/>
      <c r="P202" s="200">
        <f>O202*H202</f>
        <v>0</v>
      </c>
      <c r="Q202" s="200">
        <v>0.26435999999999998</v>
      </c>
      <c r="R202" s="200">
        <f>Q202*H202</f>
        <v>0.26435999999999998</v>
      </c>
      <c r="S202" s="200">
        <v>0</v>
      </c>
      <c r="T202" s="201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2" t="s">
        <v>865</v>
      </c>
      <c r="AT202" s="202" t="s">
        <v>167</v>
      </c>
      <c r="AU202" s="202" t="s">
        <v>84</v>
      </c>
      <c r="AY202" s="17" t="s">
        <v>164</v>
      </c>
      <c r="BE202" s="203">
        <f>IF(N202="základní",J202,0)</f>
        <v>0</v>
      </c>
      <c r="BF202" s="203">
        <f>IF(N202="snížená",J202,0)</f>
        <v>0</v>
      </c>
      <c r="BG202" s="203">
        <f>IF(N202="zákl. přenesená",J202,0)</f>
        <v>0</v>
      </c>
      <c r="BH202" s="203">
        <f>IF(N202="sníž. přenesená",J202,0)</f>
        <v>0</v>
      </c>
      <c r="BI202" s="203">
        <f>IF(N202="nulová",J202,0)</f>
        <v>0</v>
      </c>
      <c r="BJ202" s="17" t="s">
        <v>84</v>
      </c>
      <c r="BK202" s="203">
        <f>ROUND(I202*H202,2)</f>
        <v>0</v>
      </c>
      <c r="BL202" s="17" t="s">
        <v>865</v>
      </c>
      <c r="BM202" s="202" t="s">
        <v>3134</v>
      </c>
    </row>
    <row r="203" spans="1:65" s="2" customFormat="1" ht="11.25">
      <c r="A203" s="34"/>
      <c r="B203" s="35"/>
      <c r="C203" s="36"/>
      <c r="D203" s="204" t="s">
        <v>174</v>
      </c>
      <c r="E203" s="36"/>
      <c r="F203" s="205" t="s">
        <v>3133</v>
      </c>
      <c r="G203" s="36"/>
      <c r="H203" s="36"/>
      <c r="I203" s="206"/>
      <c r="J203" s="36"/>
      <c r="K203" s="36"/>
      <c r="L203" s="39"/>
      <c r="M203" s="207"/>
      <c r="N203" s="208"/>
      <c r="O203" s="71"/>
      <c r="P203" s="71"/>
      <c r="Q203" s="71"/>
      <c r="R203" s="71"/>
      <c r="S203" s="71"/>
      <c r="T203" s="72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174</v>
      </c>
      <c r="AU203" s="17" t="s">
        <v>84</v>
      </c>
    </row>
    <row r="204" spans="1:65" s="13" customFormat="1" ht="11.25">
      <c r="B204" s="209"/>
      <c r="C204" s="210"/>
      <c r="D204" s="204" t="s">
        <v>176</v>
      </c>
      <c r="E204" s="211" t="s">
        <v>1</v>
      </c>
      <c r="F204" s="212" t="s">
        <v>3119</v>
      </c>
      <c r="G204" s="210"/>
      <c r="H204" s="213">
        <v>1</v>
      </c>
      <c r="I204" s="214"/>
      <c r="J204" s="210"/>
      <c r="K204" s="210"/>
      <c r="L204" s="215"/>
      <c r="M204" s="216"/>
      <c r="N204" s="217"/>
      <c r="O204" s="217"/>
      <c r="P204" s="217"/>
      <c r="Q204" s="217"/>
      <c r="R204" s="217"/>
      <c r="S204" s="217"/>
      <c r="T204" s="218"/>
      <c r="AT204" s="219" t="s">
        <v>176</v>
      </c>
      <c r="AU204" s="219" t="s">
        <v>84</v>
      </c>
      <c r="AV204" s="13" t="s">
        <v>84</v>
      </c>
      <c r="AW204" s="13" t="s">
        <v>32</v>
      </c>
      <c r="AX204" s="13" t="s">
        <v>82</v>
      </c>
      <c r="AY204" s="219" t="s">
        <v>164</v>
      </c>
    </row>
    <row r="205" spans="1:65" s="2" customFormat="1" ht="14.45" customHeight="1">
      <c r="A205" s="34"/>
      <c r="B205" s="35"/>
      <c r="C205" s="191" t="s">
        <v>2245</v>
      </c>
      <c r="D205" s="191" t="s">
        <v>167</v>
      </c>
      <c r="E205" s="192" t="s">
        <v>3135</v>
      </c>
      <c r="F205" s="193" t="s">
        <v>3136</v>
      </c>
      <c r="G205" s="194" t="s">
        <v>1673</v>
      </c>
      <c r="H205" s="195">
        <v>2</v>
      </c>
      <c r="I205" s="196"/>
      <c r="J205" s="197">
        <f>ROUND(I205*H205,2)</f>
        <v>0</v>
      </c>
      <c r="K205" s="193" t="s">
        <v>1</v>
      </c>
      <c r="L205" s="39"/>
      <c r="M205" s="198" t="s">
        <v>1</v>
      </c>
      <c r="N205" s="199" t="s">
        <v>42</v>
      </c>
      <c r="O205" s="71"/>
      <c r="P205" s="200">
        <f>O205*H205</f>
        <v>0</v>
      </c>
      <c r="Q205" s="200">
        <v>0.26435999999999998</v>
      </c>
      <c r="R205" s="200">
        <f>Q205*H205</f>
        <v>0.52871999999999997</v>
      </c>
      <c r="S205" s="200">
        <v>0</v>
      </c>
      <c r="T205" s="201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2" t="s">
        <v>865</v>
      </c>
      <c r="AT205" s="202" t="s">
        <v>167</v>
      </c>
      <c r="AU205" s="202" t="s">
        <v>84</v>
      </c>
      <c r="AY205" s="17" t="s">
        <v>164</v>
      </c>
      <c r="BE205" s="203">
        <f>IF(N205="základní",J205,0)</f>
        <v>0</v>
      </c>
      <c r="BF205" s="203">
        <f>IF(N205="snížená",J205,0)</f>
        <v>0</v>
      </c>
      <c r="BG205" s="203">
        <f>IF(N205="zákl. přenesená",J205,0)</f>
        <v>0</v>
      </c>
      <c r="BH205" s="203">
        <f>IF(N205="sníž. přenesená",J205,0)</f>
        <v>0</v>
      </c>
      <c r="BI205" s="203">
        <f>IF(N205="nulová",J205,0)</f>
        <v>0</v>
      </c>
      <c r="BJ205" s="17" t="s">
        <v>84</v>
      </c>
      <c r="BK205" s="203">
        <f>ROUND(I205*H205,2)</f>
        <v>0</v>
      </c>
      <c r="BL205" s="17" t="s">
        <v>865</v>
      </c>
      <c r="BM205" s="202" t="s">
        <v>3137</v>
      </c>
    </row>
    <row r="206" spans="1:65" s="2" customFormat="1" ht="11.25">
      <c r="A206" s="34"/>
      <c r="B206" s="35"/>
      <c r="C206" s="36"/>
      <c r="D206" s="204" t="s">
        <v>174</v>
      </c>
      <c r="E206" s="36"/>
      <c r="F206" s="205" t="s">
        <v>3136</v>
      </c>
      <c r="G206" s="36"/>
      <c r="H206" s="36"/>
      <c r="I206" s="206"/>
      <c r="J206" s="36"/>
      <c r="K206" s="36"/>
      <c r="L206" s="39"/>
      <c r="M206" s="207"/>
      <c r="N206" s="208"/>
      <c r="O206" s="71"/>
      <c r="P206" s="71"/>
      <c r="Q206" s="71"/>
      <c r="R206" s="71"/>
      <c r="S206" s="71"/>
      <c r="T206" s="72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174</v>
      </c>
      <c r="AU206" s="17" t="s">
        <v>84</v>
      </c>
    </row>
    <row r="207" spans="1:65" s="13" customFormat="1" ht="11.25">
      <c r="B207" s="209"/>
      <c r="C207" s="210"/>
      <c r="D207" s="204" t="s">
        <v>176</v>
      </c>
      <c r="E207" s="211" t="s">
        <v>1</v>
      </c>
      <c r="F207" s="212" t="s">
        <v>3138</v>
      </c>
      <c r="G207" s="210"/>
      <c r="H207" s="213">
        <v>2</v>
      </c>
      <c r="I207" s="214"/>
      <c r="J207" s="210"/>
      <c r="K207" s="210"/>
      <c r="L207" s="215"/>
      <c r="M207" s="216"/>
      <c r="N207" s="217"/>
      <c r="O207" s="217"/>
      <c r="P207" s="217"/>
      <c r="Q207" s="217"/>
      <c r="R207" s="217"/>
      <c r="S207" s="217"/>
      <c r="T207" s="218"/>
      <c r="AT207" s="219" t="s">
        <v>176</v>
      </c>
      <c r="AU207" s="219" t="s">
        <v>84</v>
      </c>
      <c r="AV207" s="13" t="s">
        <v>84</v>
      </c>
      <c r="AW207" s="13" t="s">
        <v>32</v>
      </c>
      <c r="AX207" s="13" t="s">
        <v>82</v>
      </c>
      <c r="AY207" s="219" t="s">
        <v>164</v>
      </c>
    </row>
    <row r="208" spans="1:65" s="2" customFormat="1" ht="14.45" customHeight="1">
      <c r="A208" s="34"/>
      <c r="B208" s="35"/>
      <c r="C208" s="191" t="s">
        <v>930</v>
      </c>
      <c r="D208" s="191" t="s">
        <v>167</v>
      </c>
      <c r="E208" s="192" t="s">
        <v>3139</v>
      </c>
      <c r="F208" s="193" t="s">
        <v>3140</v>
      </c>
      <c r="G208" s="194" t="s">
        <v>1673</v>
      </c>
      <c r="H208" s="195">
        <v>1</v>
      </c>
      <c r="I208" s="196"/>
      <c r="J208" s="197">
        <f>ROUND(I208*H208,2)</f>
        <v>0</v>
      </c>
      <c r="K208" s="193" t="s">
        <v>1</v>
      </c>
      <c r="L208" s="39"/>
      <c r="M208" s="198" t="s">
        <v>1</v>
      </c>
      <c r="N208" s="199" t="s">
        <v>42</v>
      </c>
      <c r="O208" s="71"/>
      <c r="P208" s="200">
        <f>O208*H208</f>
        <v>0</v>
      </c>
      <c r="Q208" s="200">
        <v>0.26435999999999998</v>
      </c>
      <c r="R208" s="200">
        <f>Q208*H208</f>
        <v>0.26435999999999998</v>
      </c>
      <c r="S208" s="200">
        <v>0</v>
      </c>
      <c r="T208" s="201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02" t="s">
        <v>865</v>
      </c>
      <c r="AT208" s="202" t="s">
        <v>167</v>
      </c>
      <c r="AU208" s="202" t="s">
        <v>84</v>
      </c>
      <c r="AY208" s="17" t="s">
        <v>164</v>
      </c>
      <c r="BE208" s="203">
        <f>IF(N208="základní",J208,0)</f>
        <v>0</v>
      </c>
      <c r="BF208" s="203">
        <f>IF(N208="snížená",J208,0)</f>
        <v>0</v>
      </c>
      <c r="BG208" s="203">
        <f>IF(N208="zákl. přenesená",J208,0)</f>
        <v>0</v>
      </c>
      <c r="BH208" s="203">
        <f>IF(N208="sníž. přenesená",J208,0)</f>
        <v>0</v>
      </c>
      <c r="BI208" s="203">
        <f>IF(N208="nulová",J208,0)</f>
        <v>0</v>
      </c>
      <c r="BJ208" s="17" t="s">
        <v>84</v>
      </c>
      <c r="BK208" s="203">
        <f>ROUND(I208*H208,2)</f>
        <v>0</v>
      </c>
      <c r="BL208" s="17" t="s">
        <v>865</v>
      </c>
      <c r="BM208" s="202" t="s">
        <v>3141</v>
      </c>
    </row>
    <row r="209" spans="1:65" s="2" customFormat="1" ht="11.25">
      <c r="A209" s="34"/>
      <c r="B209" s="35"/>
      <c r="C209" s="36"/>
      <c r="D209" s="204" t="s">
        <v>174</v>
      </c>
      <c r="E209" s="36"/>
      <c r="F209" s="205" t="s">
        <v>3140</v>
      </c>
      <c r="G209" s="36"/>
      <c r="H209" s="36"/>
      <c r="I209" s="206"/>
      <c r="J209" s="36"/>
      <c r="K209" s="36"/>
      <c r="L209" s="39"/>
      <c r="M209" s="207"/>
      <c r="N209" s="208"/>
      <c r="O209" s="71"/>
      <c r="P209" s="71"/>
      <c r="Q209" s="71"/>
      <c r="R209" s="71"/>
      <c r="S209" s="71"/>
      <c r="T209" s="72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174</v>
      </c>
      <c r="AU209" s="17" t="s">
        <v>84</v>
      </c>
    </row>
    <row r="210" spans="1:65" s="13" customFormat="1" ht="11.25">
      <c r="B210" s="209"/>
      <c r="C210" s="210"/>
      <c r="D210" s="204" t="s">
        <v>176</v>
      </c>
      <c r="E210" s="211" t="s">
        <v>1</v>
      </c>
      <c r="F210" s="212" t="s">
        <v>3119</v>
      </c>
      <c r="G210" s="210"/>
      <c r="H210" s="213">
        <v>1</v>
      </c>
      <c r="I210" s="214"/>
      <c r="J210" s="210"/>
      <c r="K210" s="210"/>
      <c r="L210" s="215"/>
      <c r="M210" s="216"/>
      <c r="N210" s="217"/>
      <c r="O210" s="217"/>
      <c r="P210" s="217"/>
      <c r="Q210" s="217"/>
      <c r="R210" s="217"/>
      <c r="S210" s="217"/>
      <c r="T210" s="218"/>
      <c r="AT210" s="219" t="s">
        <v>176</v>
      </c>
      <c r="AU210" s="219" t="s">
        <v>84</v>
      </c>
      <c r="AV210" s="13" t="s">
        <v>84</v>
      </c>
      <c r="AW210" s="13" t="s">
        <v>32</v>
      </c>
      <c r="AX210" s="13" t="s">
        <v>82</v>
      </c>
      <c r="AY210" s="219" t="s">
        <v>164</v>
      </c>
    </row>
    <row r="211" spans="1:65" s="2" customFormat="1" ht="14.45" customHeight="1">
      <c r="A211" s="34"/>
      <c r="B211" s="35"/>
      <c r="C211" s="191" t="s">
        <v>3047</v>
      </c>
      <c r="D211" s="191" t="s">
        <v>167</v>
      </c>
      <c r="E211" s="192" t="s">
        <v>3142</v>
      </c>
      <c r="F211" s="193" t="s">
        <v>3143</v>
      </c>
      <c r="G211" s="194" t="s">
        <v>1673</v>
      </c>
      <c r="H211" s="195">
        <v>1</v>
      </c>
      <c r="I211" s="196"/>
      <c r="J211" s="197">
        <f>ROUND(I211*H211,2)</f>
        <v>0</v>
      </c>
      <c r="K211" s="193" t="s">
        <v>1</v>
      </c>
      <c r="L211" s="39"/>
      <c r="M211" s="198" t="s">
        <v>1</v>
      </c>
      <c r="N211" s="199" t="s">
        <v>42</v>
      </c>
      <c r="O211" s="71"/>
      <c r="P211" s="200">
        <f>O211*H211</f>
        <v>0</v>
      </c>
      <c r="Q211" s="200">
        <v>0.26435999999999998</v>
      </c>
      <c r="R211" s="200">
        <f>Q211*H211</f>
        <v>0.26435999999999998</v>
      </c>
      <c r="S211" s="200">
        <v>0</v>
      </c>
      <c r="T211" s="201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2" t="s">
        <v>865</v>
      </c>
      <c r="AT211" s="202" t="s">
        <v>167</v>
      </c>
      <c r="AU211" s="202" t="s">
        <v>84</v>
      </c>
      <c r="AY211" s="17" t="s">
        <v>164</v>
      </c>
      <c r="BE211" s="203">
        <f>IF(N211="základní",J211,0)</f>
        <v>0</v>
      </c>
      <c r="BF211" s="203">
        <f>IF(N211="snížená",J211,0)</f>
        <v>0</v>
      </c>
      <c r="BG211" s="203">
        <f>IF(N211="zákl. přenesená",J211,0)</f>
        <v>0</v>
      </c>
      <c r="BH211" s="203">
        <f>IF(N211="sníž. přenesená",J211,0)</f>
        <v>0</v>
      </c>
      <c r="BI211" s="203">
        <f>IF(N211="nulová",J211,0)</f>
        <v>0</v>
      </c>
      <c r="BJ211" s="17" t="s">
        <v>84</v>
      </c>
      <c r="BK211" s="203">
        <f>ROUND(I211*H211,2)</f>
        <v>0</v>
      </c>
      <c r="BL211" s="17" t="s">
        <v>865</v>
      </c>
      <c r="BM211" s="202" t="s">
        <v>3144</v>
      </c>
    </row>
    <row r="212" spans="1:65" s="2" customFormat="1" ht="11.25">
      <c r="A212" s="34"/>
      <c r="B212" s="35"/>
      <c r="C212" s="36"/>
      <c r="D212" s="204" t="s">
        <v>174</v>
      </c>
      <c r="E212" s="36"/>
      <c r="F212" s="205" t="s">
        <v>3143</v>
      </c>
      <c r="G212" s="36"/>
      <c r="H212" s="36"/>
      <c r="I212" s="206"/>
      <c r="J212" s="36"/>
      <c r="K212" s="36"/>
      <c r="L212" s="39"/>
      <c r="M212" s="207"/>
      <c r="N212" s="208"/>
      <c r="O212" s="71"/>
      <c r="P212" s="71"/>
      <c r="Q212" s="71"/>
      <c r="R212" s="71"/>
      <c r="S212" s="71"/>
      <c r="T212" s="72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174</v>
      </c>
      <c r="AU212" s="17" t="s">
        <v>84</v>
      </c>
    </row>
    <row r="213" spans="1:65" s="13" customFormat="1" ht="11.25">
      <c r="B213" s="209"/>
      <c r="C213" s="210"/>
      <c r="D213" s="204" t="s">
        <v>176</v>
      </c>
      <c r="E213" s="211" t="s">
        <v>1</v>
      </c>
      <c r="F213" s="212" t="s">
        <v>3119</v>
      </c>
      <c r="G213" s="210"/>
      <c r="H213" s="213">
        <v>1</v>
      </c>
      <c r="I213" s="214"/>
      <c r="J213" s="210"/>
      <c r="K213" s="210"/>
      <c r="L213" s="215"/>
      <c r="M213" s="216"/>
      <c r="N213" s="217"/>
      <c r="O213" s="217"/>
      <c r="P213" s="217"/>
      <c r="Q213" s="217"/>
      <c r="R213" s="217"/>
      <c r="S213" s="217"/>
      <c r="T213" s="218"/>
      <c r="AT213" s="219" t="s">
        <v>176</v>
      </c>
      <c r="AU213" s="219" t="s">
        <v>84</v>
      </c>
      <c r="AV213" s="13" t="s">
        <v>84</v>
      </c>
      <c r="AW213" s="13" t="s">
        <v>32</v>
      </c>
      <c r="AX213" s="13" t="s">
        <v>82</v>
      </c>
      <c r="AY213" s="219" t="s">
        <v>164</v>
      </c>
    </row>
    <row r="214" spans="1:65" s="2" customFormat="1" ht="14.45" customHeight="1">
      <c r="A214" s="34"/>
      <c r="B214" s="35"/>
      <c r="C214" s="191" t="s">
        <v>2190</v>
      </c>
      <c r="D214" s="191" t="s">
        <v>167</v>
      </c>
      <c r="E214" s="192" t="s">
        <v>3145</v>
      </c>
      <c r="F214" s="193" t="s">
        <v>3146</v>
      </c>
      <c r="G214" s="194" t="s">
        <v>1673</v>
      </c>
      <c r="H214" s="195">
        <v>1</v>
      </c>
      <c r="I214" s="196"/>
      <c r="J214" s="197">
        <f>ROUND(I214*H214,2)</f>
        <v>0</v>
      </c>
      <c r="K214" s="193" t="s">
        <v>1</v>
      </c>
      <c r="L214" s="39"/>
      <c r="M214" s="198" t="s">
        <v>1</v>
      </c>
      <c r="N214" s="199" t="s">
        <v>42</v>
      </c>
      <c r="O214" s="71"/>
      <c r="P214" s="200">
        <f>O214*H214</f>
        <v>0</v>
      </c>
      <c r="Q214" s="200">
        <v>0.26435999999999998</v>
      </c>
      <c r="R214" s="200">
        <f>Q214*H214</f>
        <v>0.26435999999999998</v>
      </c>
      <c r="S214" s="200">
        <v>0</v>
      </c>
      <c r="T214" s="201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2" t="s">
        <v>865</v>
      </c>
      <c r="AT214" s="202" t="s">
        <v>167</v>
      </c>
      <c r="AU214" s="202" t="s">
        <v>84</v>
      </c>
      <c r="AY214" s="17" t="s">
        <v>164</v>
      </c>
      <c r="BE214" s="203">
        <f>IF(N214="základní",J214,0)</f>
        <v>0</v>
      </c>
      <c r="BF214" s="203">
        <f>IF(N214="snížená",J214,0)</f>
        <v>0</v>
      </c>
      <c r="BG214" s="203">
        <f>IF(N214="zákl. přenesená",J214,0)</f>
        <v>0</v>
      </c>
      <c r="BH214" s="203">
        <f>IF(N214="sníž. přenesená",J214,0)</f>
        <v>0</v>
      </c>
      <c r="BI214" s="203">
        <f>IF(N214="nulová",J214,0)</f>
        <v>0</v>
      </c>
      <c r="BJ214" s="17" t="s">
        <v>84</v>
      </c>
      <c r="BK214" s="203">
        <f>ROUND(I214*H214,2)</f>
        <v>0</v>
      </c>
      <c r="BL214" s="17" t="s">
        <v>865</v>
      </c>
      <c r="BM214" s="202" t="s">
        <v>3147</v>
      </c>
    </row>
    <row r="215" spans="1:65" s="2" customFormat="1" ht="11.25">
      <c r="A215" s="34"/>
      <c r="B215" s="35"/>
      <c r="C215" s="36"/>
      <c r="D215" s="204" t="s">
        <v>174</v>
      </c>
      <c r="E215" s="36"/>
      <c r="F215" s="205" t="s">
        <v>3146</v>
      </c>
      <c r="G215" s="36"/>
      <c r="H215" s="36"/>
      <c r="I215" s="206"/>
      <c r="J215" s="36"/>
      <c r="K215" s="36"/>
      <c r="L215" s="39"/>
      <c r="M215" s="207"/>
      <c r="N215" s="208"/>
      <c r="O215" s="71"/>
      <c r="P215" s="71"/>
      <c r="Q215" s="71"/>
      <c r="R215" s="71"/>
      <c r="S215" s="71"/>
      <c r="T215" s="72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174</v>
      </c>
      <c r="AU215" s="17" t="s">
        <v>84</v>
      </c>
    </row>
    <row r="216" spans="1:65" s="13" customFormat="1" ht="11.25">
      <c r="B216" s="209"/>
      <c r="C216" s="210"/>
      <c r="D216" s="204" t="s">
        <v>176</v>
      </c>
      <c r="E216" s="211" t="s">
        <v>1</v>
      </c>
      <c r="F216" s="212" t="s">
        <v>3119</v>
      </c>
      <c r="G216" s="210"/>
      <c r="H216" s="213">
        <v>1</v>
      </c>
      <c r="I216" s="214"/>
      <c r="J216" s="210"/>
      <c r="K216" s="210"/>
      <c r="L216" s="215"/>
      <c r="M216" s="216"/>
      <c r="N216" s="217"/>
      <c r="O216" s="217"/>
      <c r="P216" s="217"/>
      <c r="Q216" s="217"/>
      <c r="R216" s="217"/>
      <c r="S216" s="217"/>
      <c r="T216" s="218"/>
      <c r="AT216" s="219" t="s">
        <v>176</v>
      </c>
      <c r="AU216" s="219" t="s">
        <v>84</v>
      </c>
      <c r="AV216" s="13" t="s">
        <v>84</v>
      </c>
      <c r="AW216" s="13" t="s">
        <v>32</v>
      </c>
      <c r="AX216" s="13" t="s">
        <v>82</v>
      </c>
      <c r="AY216" s="219" t="s">
        <v>164</v>
      </c>
    </row>
    <row r="217" spans="1:65" s="2" customFormat="1" ht="14.45" customHeight="1">
      <c r="A217" s="34"/>
      <c r="B217" s="35"/>
      <c r="C217" s="191" t="s">
        <v>2201</v>
      </c>
      <c r="D217" s="191" t="s">
        <v>167</v>
      </c>
      <c r="E217" s="192" t="s">
        <v>3148</v>
      </c>
      <c r="F217" s="193" t="s">
        <v>3149</v>
      </c>
      <c r="G217" s="194" t="s">
        <v>1673</v>
      </c>
      <c r="H217" s="195">
        <v>1</v>
      </c>
      <c r="I217" s="196"/>
      <c r="J217" s="197">
        <f>ROUND(I217*H217,2)</f>
        <v>0</v>
      </c>
      <c r="K217" s="193" t="s">
        <v>1</v>
      </c>
      <c r="L217" s="39"/>
      <c r="M217" s="198" t="s">
        <v>1</v>
      </c>
      <c r="N217" s="199" t="s">
        <v>42</v>
      </c>
      <c r="O217" s="71"/>
      <c r="P217" s="200">
        <f>O217*H217</f>
        <v>0</v>
      </c>
      <c r="Q217" s="200">
        <v>0.26435999999999998</v>
      </c>
      <c r="R217" s="200">
        <f>Q217*H217</f>
        <v>0.26435999999999998</v>
      </c>
      <c r="S217" s="200">
        <v>0</v>
      </c>
      <c r="T217" s="201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02" t="s">
        <v>865</v>
      </c>
      <c r="AT217" s="202" t="s">
        <v>167</v>
      </c>
      <c r="AU217" s="202" t="s">
        <v>84</v>
      </c>
      <c r="AY217" s="17" t="s">
        <v>164</v>
      </c>
      <c r="BE217" s="203">
        <f>IF(N217="základní",J217,0)</f>
        <v>0</v>
      </c>
      <c r="BF217" s="203">
        <f>IF(N217="snížená",J217,0)</f>
        <v>0</v>
      </c>
      <c r="BG217" s="203">
        <f>IF(N217="zákl. přenesená",J217,0)</f>
        <v>0</v>
      </c>
      <c r="BH217" s="203">
        <f>IF(N217="sníž. přenesená",J217,0)</f>
        <v>0</v>
      </c>
      <c r="BI217" s="203">
        <f>IF(N217="nulová",J217,0)</f>
        <v>0</v>
      </c>
      <c r="BJ217" s="17" t="s">
        <v>84</v>
      </c>
      <c r="BK217" s="203">
        <f>ROUND(I217*H217,2)</f>
        <v>0</v>
      </c>
      <c r="BL217" s="17" t="s">
        <v>865</v>
      </c>
      <c r="BM217" s="202" t="s">
        <v>3150</v>
      </c>
    </row>
    <row r="218" spans="1:65" s="2" customFormat="1" ht="11.25">
      <c r="A218" s="34"/>
      <c r="B218" s="35"/>
      <c r="C218" s="36"/>
      <c r="D218" s="204" t="s">
        <v>174</v>
      </c>
      <c r="E218" s="36"/>
      <c r="F218" s="205" t="s">
        <v>3149</v>
      </c>
      <c r="G218" s="36"/>
      <c r="H218" s="36"/>
      <c r="I218" s="206"/>
      <c r="J218" s="36"/>
      <c r="K218" s="36"/>
      <c r="L218" s="39"/>
      <c r="M218" s="207"/>
      <c r="N218" s="208"/>
      <c r="O218" s="71"/>
      <c r="P218" s="71"/>
      <c r="Q218" s="71"/>
      <c r="R218" s="71"/>
      <c r="S218" s="71"/>
      <c r="T218" s="72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174</v>
      </c>
      <c r="AU218" s="17" t="s">
        <v>84</v>
      </c>
    </row>
    <row r="219" spans="1:65" s="13" customFormat="1" ht="11.25">
      <c r="B219" s="209"/>
      <c r="C219" s="210"/>
      <c r="D219" s="204" t="s">
        <v>176</v>
      </c>
      <c r="E219" s="211" t="s">
        <v>1</v>
      </c>
      <c r="F219" s="212" t="s">
        <v>3119</v>
      </c>
      <c r="G219" s="210"/>
      <c r="H219" s="213">
        <v>1</v>
      </c>
      <c r="I219" s="214"/>
      <c r="J219" s="210"/>
      <c r="K219" s="210"/>
      <c r="L219" s="215"/>
      <c r="M219" s="216"/>
      <c r="N219" s="217"/>
      <c r="O219" s="217"/>
      <c r="P219" s="217"/>
      <c r="Q219" s="217"/>
      <c r="R219" s="217"/>
      <c r="S219" s="217"/>
      <c r="T219" s="218"/>
      <c r="AT219" s="219" t="s">
        <v>176</v>
      </c>
      <c r="AU219" s="219" t="s">
        <v>84</v>
      </c>
      <c r="AV219" s="13" t="s">
        <v>84</v>
      </c>
      <c r="AW219" s="13" t="s">
        <v>32</v>
      </c>
      <c r="AX219" s="13" t="s">
        <v>82</v>
      </c>
      <c r="AY219" s="219" t="s">
        <v>164</v>
      </c>
    </row>
    <row r="220" spans="1:65" s="2" customFormat="1" ht="14.45" customHeight="1">
      <c r="A220" s="34"/>
      <c r="B220" s="35"/>
      <c r="C220" s="191" t="s">
        <v>2207</v>
      </c>
      <c r="D220" s="191" t="s">
        <v>167</v>
      </c>
      <c r="E220" s="192" t="s">
        <v>3151</v>
      </c>
      <c r="F220" s="193" t="s">
        <v>3152</v>
      </c>
      <c r="G220" s="194" t="s">
        <v>1673</v>
      </c>
      <c r="H220" s="195">
        <v>1</v>
      </c>
      <c r="I220" s="196"/>
      <c r="J220" s="197">
        <f>ROUND(I220*H220,2)</f>
        <v>0</v>
      </c>
      <c r="K220" s="193" t="s">
        <v>1</v>
      </c>
      <c r="L220" s="39"/>
      <c r="M220" s="198" t="s">
        <v>1</v>
      </c>
      <c r="N220" s="199" t="s">
        <v>42</v>
      </c>
      <c r="O220" s="71"/>
      <c r="P220" s="200">
        <f>O220*H220</f>
        <v>0</v>
      </c>
      <c r="Q220" s="200">
        <v>0.26435999999999998</v>
      </c>
      <c r="R220" s="200">
        <f>Q220*H220</f>
        <v>0.26435999999999998</v>
      </c>
      <c r="S220" s="200">
        <v>0</v>
      </c>
      <c r="T220" s="201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02" t="s">
        <v>865</v>
      </c>
      <c r="AT220" s="202" t="s">
        <v>167</v>
      </c>
      <c r="AU220" s="202" t="s">
        <v>84</v>
      </c>
      <c r="AY220" s="17" t="s">
        <v>164</v>
      </c>
      <c r="BE220" s="203">
        <f>IF(N220="základní",J220,0)</f>
        <v>0</v>
      </c>
      <c r="BF220" s="203">
        <f>IF(N220="snížená",J220,0)</f>
        <v>0</v>
      </c>
      <c r="BG220" s="203">
        <f>IF(N220="zákl. přenesená",J220,0)</f>
        <v>0</v>
      </c>
      <c r="BH220" s="203">
        <f>IF(N220="sníž. přenesená",J220,0)</f>
        <v>0</v>
      </c>
      <c r="BI220" s="203">
        <f>IF(N220="nulová",J220,0)</f>
        <v>0</v>
      </c>
      <c r="BJ220" s="17" t="s">
        <v>84</v>
      </c>
      <c r="BK220" s="203">
        <f>ROUND(I220*H220,2)</f>
        <v>0</v>
      </c>
      <c r="BL220" s="17" t="s">
        <v>865</v>
      </c>
      <c r="BM220" s="202" t="s">
        <v>3153</v>
      </c>
    </row>
    <row r="221" spans="1:65" s="2" customFormat="1" ht="11.25">
      <c r="A221" s="34"/>
      <c r="B221" s="35"/>
      <c r="C221" s="36"/>
      <c r="D221" s="204" t="s">
        <v>174</v>
      </c>
      <c r="E221" s="36"/>
      <c r="F221" s="205" t="s">
        <v>3152</v>
      </c>
      <c r="G221" s="36"/>
      <c r="H221" s="36"/>
      <c r="I221" s="206"/>
      <c r="J221" s="36"/>
      <c r="K221" s="36"/>
      <c r="L221" s="39"/>
      <c r="M221" s="207"/>
      <c r="N221" s="208"/>
      <c r="O221" s="71"/>
      <c r="P221" s="71"/>
      <c r="Q221" s="71"/>
      <c r="R221" s="71"/>
      <c r="S221" s="71"/>
      <c r="T221" s="72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174</v>
      </c>
      <c r="AU221" s="17" t="s">
        <v>84</v>
      </c>
    </row>
    <row r="222" spans="1:65" s="13" customFormat="1" ht="11.25">
      <c r="B222" s="209"/>
      <c r="C222" s="210"/>
      <c r="D222" s="204" t="s">
        <v>176</v>
      </c>
      <c r="E222" s="211" t="s">
        <v>1</v>
      </c>
      <c r="F222" s="212" t="s">
        <v>3119</v>
      </c>
      <c r="G222" s="210"/>
      <c r="H222" s="213">
        <v>1</v>
      </c>
      <c r="I222" s="214"/>
      <c r="J222" s="210"/>
      <c r="K222" s="210"/>
      <c r="L222" s="215"/>
      <c r="M222" s="216"/>
      <c r="N222" s="217"/>
      <c r="O222" s="217"/>
      <c r="P222" s="217"/>
      <c r="Q222" s="217"/>
      <c r="R222" s="217"/>
      <c r="S222" s="217"/>
      <c r="T222" s="218"/>
      <c r="AT222" s="219" t="s">
        <v>176</v>
      </c>
      <c r="AU222" s="219" t="s">
        <v>84</v>
      </c>
      <c r="AV222" s="13" t="s">
        <v>84</v>
      </c>
      <c r="AW222" s="13" t="s">
        <v>32</v>
      </c>
      <c r="AX222" s="13" t="s">
        <v>82</v>
      </c>
      <c r="AY222" s="219" t="s">
        <v>164</v>
      </c>
    </row>
    <row r="223" spans="1:65" s="2" customFormat="1" ht="14.45" customHeight="1">
      <c r="A223" s="34"/>
      <c r="B223" s="35"/>
      <c r="C223" s="191" t="s">
        <v>2221</v>
      </c>
      <c r="D223" s="191" t="s">
        <v>167</v>
      </c>
      <c r="E223" s="192" t="s">
        <v>3154</v>
      </c>
      <c r="F223" s="193" t="s">
        <v>3155</v>
      </c>
      <c r="G223" s="194" t="s">
        <v>1673</v>
      </c>
      <c r="H223" s="195">
        <v>1</v>
      </c>
      <c r="I223" s="196"/>
      <c r="J223" s="197">
        <f>ROUND(I223*H223,2)</f>
        <v>0</v>
      </c>
      <c r="K223" s="193" t="s">
        <v>1</v>
      </c>
      <c r="L223" s="39"/>
      <c r="M223" s="198" t="s">
        <v>1</v>
      </c>
      <c r="N223" s="199" t="s">
        <v>42</v>
      </c>
      <c r="O223" s="71"/>
      <c r="P223" s="200">
        <f>O223*H223</f>
        <v>0</v>
      </c>
      <c r="Q223" s="200">
        <v>0.26435999999999998</v>
      </c>
      <c r="R223" s="200">
        <f>Q223*H223</f>
        <v>0.26435999999999998</v>
      </c>
      <c r="S223" s="200">
        <v>0</v>
      </c>
      <c r="T223" s="201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02" t="s">
        <v>865</v>
      </c>
      <c r="AT223" s="202" t="s">
        <v>167</v>
      </c>
      <c r="AU223" s="202" t="s">
        <v>84</v>
      </c>
      <c r="AY223" s="17" t="s">
        <v>164</v>
      </c>
      <c r="BE223" s="203">
        <f>IF(N223="základní",J223,0)</f>
        <v>0</v>
      </c>
      <c r="BF223" s="203">
        <f>IF(N223="snížená",J223,0)</f>
        <v>0</v>
      </c>
      <c r="BG223" s="203">
        <f>IF(N223="zákl. přenesená",J223,0)</f>
        <v>0</v>
      </c>
      <c r="BH223" s="203">
        <f>IF(N223="sníž. přenesená",J223,0)</f>
        <v>0</v>
      </c>
      <c r="BI223" s="203">
        <f>IF(N223="nulová",J223,0)</f>
        <v>0</v>
      </c>
      <c r="BJ223" s="17" t="s">
        <v>84</v>
      </c>
      <c r="BK223" s="203">
        <f>ROUND(I223*H223,2)</f>
        <v>0</v>
      </c>
      <c r="BL223" s="17" t="s">
        <v>865</v>
      </c>
      <c r="BM223" s="202" t="s">
        <v>3156</v>
      </c>
    </row>
    <row r="224" spans="1:65" s="2" customFormat="1" ht="11.25">
      <c r="A224" s="34"/>
      <c r="B224" s="35"/>
      <c r="C224" s="36"/>
      <c r="D224" s="204" t="s">
        <v>174</v>
      </c>
      <c r="E224" s="36"/>
      <c r="F224" s="205" t="s">
        <v>3155</v>
      </c>
      <c r="G224" s="36"/>
      <c r="H224" s="36"/>
      <c r="I224" s="206"/>
      <c r="J224" s="36"/>
      <c r="K224" s="36"/>
      <c r="L224" s="39"/>
      <c r="M224" s="207"/>
      <c r="N224" s="208"/>
      <c r="O224" s="71"/>
      <c r="P224" s="71"/>
      <c r="Q224" s="71"/>
      <c r="R224" s="71"/>
      <c r="S224" s="71"/>
      <c r="T224" s="72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174</v>
      </c>
      <c r="AU224" s="17" t="s">
        <v>84</v>
      </c>
    </row>
    <row r="225" spans="1:65" s="13" customFormat="1" ht="11.25">
      <c r="B225" s="209"/>
      <c r="C225" s="210"/>
      <c r="D225" s="204" t="s">
        <v>176</v>
      </c>
      <c r="E225" s="211" t="s">
        <v>1</v>
      </c>
      <c r="F225" s="212" t="s">
        <v>3119</v>
      </c>
      <c r="G225" s="210"/>
      <c r="H225" s="213">
        <v>1</v>
      </c>
      <c r="I225" s="214"/>
      <c r="J225" s="210"/>
      <c r="K225" s="210"/>
      <c r="L225" s="215"/>
      <c r="M225" s="216"/>
      <c r="N225" s="217"/>
      <c r="O225" s="217"/>
      <c r="P225" s="217"/>
      <c r="Q225" s="217"/>
      <c r="R225" s="217"/>
      <c r="S225" s="217"/>
      <c r="T225" s="218"/>
      <c r="AT225" s="219" t="s">
        <v>176</v>
      </c>
      <c r="AU225" s="219" t="s">
        <v>84</v>
      </c>
      <c r="AV225" s="13" t="s">
        <v>84</v>
      </c>
      <c r="AW225" s="13" t="s">
        <v>32</v>
      </c>
      <c r="AX225" s="13" t="s">
        <v>82</v>
      </c>
      <c r="AY225" s="219" t="s">
        <v>164</v>
      </c>
    </row>
    <row r="226" spans="1:65" s="2" customFormat="1" ht="14.45" customHeight="1">
      <c r="A226" s="34"/>
      <c r="B226" s="35"/>
      <c r="C226" s="191" t="s">
        <v>1069</v>
      </c>
      <c r="D226" s="191" t="s">
        <v>167</v>
      </c>
      <c r="E226" s="192" t="s">
        <v>3157</v>
      </c>
      <c r="F226" s="193" t="s">
        <v>3158</v>
      </c>
      <c r="G226" s="194" t="s">
        <v>1673</v>
      </c>
      <c r="H226" s="195">
        <v>1</v>
      </c>
      <c r="I226" s="196"/>
      <c r="J226" s="197">
        <f>ROUND(I226*H226,2)</f>
        <v>0</v>
      </c>
      <c r="K226" s="193" t="s">
        <v>1</v>
      </c>
      <c r="L226" s="39"/>
      <c r="M226" s="198" t="s">
        <v>1</v>
      </c>
      <c r="N226" s="199" t="s">
        <v>42</v>
      </c>
      <c r="O226" s="71"/>
      <c r="P226" s="200">
        <f>O226*H226</f>
        <v>0</v>
      </c>
      <c r="Q226" s="200">
        <v>0.26435999999999998</v>
      </c>
      <c r="R226" s="200">
        <f>Q226*H226</f>
        <v>0.26435999999999998</v>
      </c>
      <c r="S226" s="200">
        <v>0</v>
      </c>
      <c r="T226" s="201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02" t="s">
        <v>865</v>
      </c>
      <c r="AT226" s="202" t="s">
        <v>167</v>
      </c>
      <c r="AU226" s="202" t="s">
        <v>84</v>
      </c>
      <c r="AY226" s="17" t="s">
        <v>164</v>
      </c>
      <c r="BE226" s="203">
        <f>IF(N226="základní",J226,0)</f>
        <v>0</v>
      </c>
      <c r="BF226" s="203">
        <f>IF(N226="snížená",J226,0)</f>
        <v>0</v>
      </c>
      <c r="BG226" s="203">
        <f>IF(N226="zákl. přenesená",J226,0)</f>
        <v>0</v>
      </c>
      <c r="BH226" s="203">
        <f>IF(N226="sníž. přenesená",J226,0)</f>
        <v>0</v>
      </c>
      <c r="BI226" s="203">
        <f>IF(N226="nulová",J226,0)</f>
        <v>0</v>
      </c>
      <c r="BJ226" s="17" t="s">
        <v>84</v>
      </c>
      <c r="BK226" s="203">
        <f>ROUND(I226*H226,2)</f>
        <v>0</v>
      </c>
      <c r="BL226" s="17" t="s">
        <v>865</v>
      </c>
      <c r="BM226" s="202" t="s">
        <v>3159</v>
      </c>
    </row>
    <row r="227" spans="1:65" s="2" customFormat="1" ht="11.25">
      <c r="A227" s="34"/>
      <c r="B227" s="35"/>
      <c r="C227" s="36"/>
      <c r="D227" s="204" t="s">
        <v>174</v>
      </c>
      <c r="E227" s="36"/>
      <c r="F227" s="205" t="s">
        <v>3158</v>
      </c>
      <c r="G227" s="36"/>
      <c r="H227" s="36"/>
      <c r="I227" s="206"/>
      <c r="J227" s="36"/>
      <c r="K227" s="36"/>
      <c r="L227" s="39"/>
      <c r="M227" s="207"/>
      <c r="N227" s="208"/>
      <c r="O227" s="71"/>
      <c r="P227" s="71"/>
      <c r="Q227" s="71"/>
      <c r="R227" s="71"/>
      <c r="S227" s="71"/>
      <c r="T227" s="72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174</v>
      </c>
      <c r="AU227" s="17" t="s">
        <v>84</v>
      </c>
    </row>
    <row r="228" spans="1:65" s="13" customFormat="1" ht="11.25">
      <c r="B228" s="209"/>
      <c r="C228" s="210"/>
      <c r="D228" s="204" t="s">
        <v>176</v>
      </c>
      <c r="E228" s="211" t="s">
        <v>1</v>
      </c>
      <c r="F228" s="212" t="s">
        <v>3119</v>
      </c>
      <c r="G228" s="210"/>
      <c r="H228" s="213">
        <v>1</v>
      </c>
      <c r="I228" s="214"/>
      <c r="J228" s="210"/>
      <c r="K228" s="210"/>
      <c r="L228" s="215"/>
      <c r="M228" s="216"/>
      <c r="N228" s="217"/>
      <c r="O228" s="217"/>
      <c r="P228" s="217"/>
      <c r="Q228" s="217"/>
      <c r="R228" s="217"/>
      <c r="S228" s="217"/>
      <c r="T228" s="218"/>
      <c r="AT228" s="219" t="s">
        <v>176</v>
      </c>
      <c r="AU228" s="219" t="s">
        <v>84</v>
      </c>
      <c r="AV228" s="13" t="s">
        <v>84</v>
      </c>
      <c r="AW228" s="13" t="s">
        <v>32</v>
      </c>
      <c r="AX228" s="13" t="s">
        <v>82</v>
      </c>
      <c r="AY228" s="219" t="s">
        <v>164</v>
      </c>
    </row>
    <row r="229" spans="1:65" s="2" customFormat="1" ht="14.45" customHeight="1">
      <c r="A229" s="34"/>
      <c r="B229" s="35"/>
      <c r="C229" s="191" t="s">
        <v>7</v>
      </c>
      <c r="D229" s="191" t="s">
        <v>167</v>
      </c>
      <c r="E229" s="192" t="s">
        <v>3160</v>
      </c>
      <c r="F229" s="193" t="s">
        <v>3161</v>
      </c>
      <c r="G229" s="194" t="s">
        <v>1673</v>
      </c>
      <c r="H229" s="195">
        <v>1</v>
      </c>
      <c r="I229" s="196"/>
      <c r="J229" s="197">
        <f>ROUND(I229*H229,2)</f>
        <v>0</v>
      </c>
      <c r="K229" s="193" t="s">
        <v>1</v>
      </c>
      <c r="L229" s="39"/>
      <c r="M229" s="198" t="s">
        <v>1</v>
      </c>
      <c r="N229" s="199" t="s">
        <v>42</v>
      </c>
      <c r="O229" s="71"/>
      <c r="P229" s="200">
        <f>O229*H229</f>
        <v>0</v>
      </c>
      <c r="Q229" s="200">
        <v>0.26435999999999998</v>
      </c>
      <c r="R229" s="200">
        <f>Q229*H229</f>
        <v>0.26435999999999998</v>
      </c>
      <c r="S229" s="200">
        <v>0</v>
      </c>
      <c r="T229" s="201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02" t="s">
        <v>865</v>
      </c>
      <c r="AT229" s="202" t="s">
        <v>167</v>
      </c>
      <c r="AU229" s="202" t="s">
        <v>84</v>
      </c>
      <c r="AY229" s="17" t="s">
        <v>164</v>
      </c>
      <c r="BE229" s="203">
        <f>IF(N229="základní",J229,0)</f>
        <v>0</v>
      </c>
      <c r="BF229" s="203">
        <f>IF(N229="snížená",J229,0)</f>
        <v>0</v>
      </c>
      <c r="BG229" s="203">
        <f>IF(N229="zákl. přenesená",J229,0)</f>
        <v>0</v>
      </c>
      <c r="BH229" s="203">
        <f>IF(N229="sníž. přenesená",J229,0)</f>
        <v>0</v>
      </c>
      <c r="BI229" s="203">
        <f>IF(N229="nulová",J229,0)</f>
        <v>0</v>
      </c>
      <c r="BJ229" s="17" t="s">
        <v>84</v>
      </c>
      <c r="BK229" s="203">
        <f>ROUND(I229*H229,2)</f>
        <v>0</v>
      </c>
      <c r="BL229" s="17" t="s">
        <v>865</v>
      </c>
      <c r="BM229" s="202" t="s">
        <v>3162</v>
      </c>
    </row>
    <row r="230" spans="1:65" s="2" customFormat="1" ht="11.25">
      <c r="A230" s="34"/>
      <c r="B230" s="35"/>
      <c r="C230" s="36"/>
      <c r="D230" s="204" t="s">
        <v>174</v>
      </c>
      <c r="E230" s="36"/>
      <c r="F230" s="205" t="s">
        <v>3161</v>
      </c>
      <c r="G230" s="36"/>
      <c r="H230" s="36"/>
      <c r="I230" s="206"/>
      <c r="J230" s="36"/>
      <c r="K230" s="36"/>
      <c r="L230" s="39"/>
      <c r="M230" s="207"/>
      <c r="N230" s="208"/>
      <c r="O230" s="71"/>
      <c r="P230" s="71"/>
      <c r="Q230" s="71"/>
      <c r="R230" s="71"/>
      <c r="S230" s="71"/>
      <c r="T230" s="72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7" t="s">
        <v>174</v>
      </c>
      <c r="AU230" s="17" t="s">
        <v>84</v>
      </c>
    </row>
    <row r="231" spans="1:65" s="13" customFormat="1" ht="11.25">
      <c r="B231" s="209"/>
      <c r="C231" s="210"/>
      <c r="D231" s="204" t="s">
        <v>176</v>
      </c>
      <c r="E231" s="211" t="s">
        <v>1</v>
      </c>
      <c r="F231" s="212" t="s">
        <v>3119</v>
      </c>
      <c r="G231" s="210"/>
      <c r="H231" s="213">
        <v>1</v>
      </c>
      <c r="I231" s="214"/>
      <c r="J231" s="210"/>
      <c r="K231" s="210"/>
      <c r="L231" s="215"/>
      <c r="M231" s="216"/>
      <c r="N231" s="217"/>
      <c r="O231" s="217"/>
      <c r="P231" s="217"/>
      <c r="Q231" s="217"/>
      <c r="R231" s="217"/>
      <c r="S231" s="217"/>
      <c r="T231" s="218"/>
      <c r="AT231" s="219" t="s">
        <v>176</v>
      </c>
      <c r="AU231" s="219" t="s">
        <v>84</v>
      </c>
      <c r="AV231" s="13" t="s">
        <v>84</v>
      </c>
      <c r="AW231" s="13" t="s">
        <v>32</v>
      </c>
      <c r="AX231" s="13" t="s">
        <v>82</v>
      </c>
      <c r="AY231" s="219" t="s">
        <v>164</v>
      </c>
    </row>
    <row r="232" spans="1:65" s="2" customFormat="1" ht="14.45" customHeight="1">
      <c r="A232" s="34"/>
      <c r="B232" s="35"/>
      <c r="C232" s="191" t="s">
        <v>1037</v>
      </c>
      <c r="D232" s="191" t="s">
        <v>167</v>
      </c>
      <c r="E232" s="192" t="s">
        <v>3163</v>
      </c>
      <c r="F232" s="193" t="s">
        <v>3164</v>
      </c>
      <c r="G232" s="194" t="s">
        <v>1673</v>
      </c>
      <c r="H232" s="195">
        <v>1</v>
      </c>
      <c r="I232" s="196"/>
      <c r="J232" s="197">
        <f>ROUND(I232*H232,2)</f>
        <v>0</v>
      </c>
      <c r="K232" s="193" t="s">
        <v>1</v>
      </c>
      <c r="L232" s="39"/>
      <c r="M232" s="198" t="s">
        <v>1</v>
      </c>
      <c r="N232" s="199" t="s">
        <v>42</v>
      </c>
      <c r="O232" s="71"/>
      <c r="P232" s="200">
        <f>O232*H232</f>
        <v>0</v>
      </c>
      <c r="Q232" s="200">
        <v>0.26435999999999998</v>
      </c>
      <c r="R232" s="200">
        <f>Q232*H232</f>
        <v>0.26435999999999998</v>
      </c>
      <c r="S232" s="200">
        <v>0</v>
      </c>
      <c r="T232" s="201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02" t="s">
        <v>865</v>
      </c>
      <c r="AT232" s="202" t="s">
        <v>167</v>
      </c>
      <c r="AU232" s="202" t="s">
        <v>84</v>
      </c>
      <c r="AY232" s="17" t="s">
        <v>164</v>
      </c>
      <c r="BE232" s="203">
        <f>IF(N232="základní",J232,0)</f>
        <v>0</v>
      </c>
      <c r="BF232" s="203">
        <f>IF(N232="snížená",J232,0)</f>
        <v>0</v>
      </c>
      <c r="BG232" s="203">
        <f>IF(N232="zákl. přenesená",J232,0)</f>
        <v>0</v>
      </c>
      <c r="BH232" s="203">
        <f>IF(N232="sníž. přenesená",J232,0)</f>
        <v>0</v>
      </c>
      <c r="BI232" s="203">
        <f>IF(N232="nulová",J232,0)</f>
        <v>0</v>
      </c>
      <c r="BJ232" s="17" t="s">
        <v>84</v>
      </c>
      <c r="BK232" s="203">
        <f>ROUND(I232*H232,2)</f>
        <v>0</v>
      </c>
      <c r="BL232" s="17" t="s">
        <v>865</v>
      </c>
      <c r="BM232" s="202" t="s">
        <v>3165</v>
      </c>
    </row>
    <row r="233" spans="1:65" s="2" customFormat="1" ht="11.25">
      <c r="A233" s="34"/>
      <c r="B233" s="35"/>
      <c r="C233" s="36"/>
      <c r="D233" s="204" t="s">
        <v>174</v>
      </c>
      <c r="E233" s="36"/>
      <c r="F233" s="205" t="s">
        <v>3164</v>
      </c>
      <c r="G233" s="36"/>
      <c r="H233" s="36"/>
      <c r="I233" s="206"/>
      <c r="J233" s="36"/>
      <c r="K233" s="36"/>
      <c r="L233" s="39"/>
      <c r="M233" s="207"/>
      <c r="N233" s="208"/>
      <c r="O233" s="71"/>
      <c r="P233" s="71"/>
      <c r="Q233" s="71"/>
      <c r="R233" s="71"/>
      <c r="S233" s="71"/>
      <c r="T233" s="72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174</v>
      </c>
      <c r="AU233" s="17" t="s">
        <v>84</v>
      </c>
    </row>
    <row r="234" spans="1:65" s="13" customFormat="1" ht="11.25">
      <c r="B234" s="209"/>
      <c r="C234" s="210"/>
      <c r="D234" s="204" t="s">
        <v>176</v>
      </c>
      <c r="E234" s="211" t="s">
        <v>1</v>
      </c>
      <c r="F234" s="212" t="s">
        <v>3119</v>
      </c>
      <c r="G234" s="210"/>
      <c r="H234" s="213">
        <v>1</v>
      </c>
      <c r="I234" s="214"/>
      <c r="J234" s="210"/>
      <c r="K234" s="210"/>
      <c r="L234" s="215"/>
      <c r="M234" s="216"/>
      <c r="N234" s="217"/>
      <c r="O234" s="217"/>
      <c r="P234" s="217"/>
      <c r="Q234" s="217"/>
      <c r="R234" s="217"/>
      <c r="S234" s="217"/>
      <c r="T234" s="218"/>
      <c r="AT234" s="219" t="s">
        <v>176</v>
      </c>
      <c r="AU234" s="219" t="s">
        <v>84</v>
      </c>
      <c r="AV234" s="13" t="s">
        <v>84</v>
      </c>
      <c r="AW234" s="13" t="s">
        <v>32</v>
      </c>
      <c r="AX234" s="13" t="s">
        <v>82</v>
      </c>
      <c r="AY234" s="219" t="s">
        <v>164</v>
      </c>
    </row>
    <row r="235" spans="1:65" s="2" customFormat="1" ht="14.45" customHeight="1">
      <c r="A235" s="34"/>
      <c r="B235" s="35"/>
      <c r="C235" s="191" t="s">
        <v>8</v>
      </c>
      <c r="D235" s="191" t="s">
        <v>167</v>
      </c>
      <c r="E235" s="192" t="s">
        <v>3166</v>
      </c>
      <c r="F235" s="193" t="s">
        <v>3167</v>
      </c>
      <c r="G235" s="194" t="s">
        <v>1673</v>
      </c>
      <c r="H235" s="195">
        <v>1</v>
      </c>
      <c r="I235" s="196"/>
      <c r="J235" s="197">
        <f>ROUND(I235*H235,2)</f>
        <v>0</v>
      </c>
      <c r="K235" s="193" t="s">
        <v>1</v>
      </c>
      <c r="L235" s="39"/>
      <c r="M235" s="198" t="s">
        <v>1</v>
      </c>
      <c r="N235" s="199" t="s">
        <v>42</v>
      </c>
      <c r="O235" s="71"/>
      <c r="P235" s="200">
        <f>O235*H235</f>
        <v>0</v>
      </c>
      <c r="Q235" s="200">
        <v>0.11027000000000001</v>
      </c>
      <c r="R235" s="200">
        <f>Q235*H235</f>
        <v>0.11027000000000001</v>
      </c>
      <c r="S235" s="200">
        <v>0</v>
      </c>
      <c r="T235" s="201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02" t="s">
        <v>865</v>
      </c>
      <c r="AT235" s="202" t="s">
        <v>167</v>
      </c>
      <c r="AU235" s="202" t="s">
        <v>84</v>
      </c>
      <c r="AY235" s="17" t="s">
        <v>164</v>
      </c>
      <c r="BE235" s="203">
        <f>IF(N235="základní",J235,0)</f>
        <v>0</v>
      </c>
      <c r="BF235" s="203">
        <f>IF(N235="snížená",J235,0)</f>
        <v>0</v>
      </c>
      <c r="BG235" s="203">
        <f>IF(N235="zákl. přenesená",J235,0)</f>
        <v>0</v>
      </c>
      <c r="BH235" s="203">
        <f>IF(N235="sníž. přenesená",J235,0)</f>
        <v>0</v>
      </c>
      <c r="BI235" s="203">
        <f>IF(N235="nulová",J235,0)</f>
        <v>0</v>
      </c>
      <c r="BJ235" s="17" t="s">
        <v>84</v>
      </c>
      <c r="BK235" s="203">
        <f>ROUND(I235*H235,2)</f>
        <v>0</v>
      </c>
      <c r="BL235" s="17" t="s">
        <v>865</v>
      </c>
      <c r="BM235" s="202" t="s">
        <v>3168</v>
      </c>
    </row>
    <row r="236" spans="1:65" s="2" customFormat="1" ht="11.25">
      <c r="A236" s="34"/>
      <c r="B236" s="35"/>
      <c r="C236" s="36"/>
      <c r="D236" s="204" t="s">
        <v>174</v>
      </c>
      <c r="E236" s="36"/>
      <c r="F236" s="205" t="s">
        <v>3167</v>
      </c>
      <c r="G236" s="36"/>
      <c r="H236" s="36"/>
      <c r="I236" s="206"/>
      <c r="J236" s="36"/>
      <c r="K236" s="36"/>
      <c r="L236" s="39"/>
      <c r="M236" s="207"/>
      <c r="N236" s="208"/>
      <c r="O236" s="71"/>
      <c r="P236" s="71"/>
      <c r="Q236" s="71"/>
      <c r="R236" s="71"/>
      <c r="S236" s="71"/>
      <c r="T236" s="72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174</v>
      </c>
      <c r="AU236" s="17" t="s">
        <v>84</v>
      </c>
    </row>
    <row r="237" spans="1:65" s="13" customFormat="1" ht="11.25">
      <c r="B237" s="209"/>
      <c r="C237" s="210"/>
      <c r="D237" s="204" t="s">
        <v>176</v>
      </c>
      <c r="E237" s="211" t="s">
        <v>1</v>
      </c>
      <c r="F237" s="212" t="s">
        <v>3119</v>
      </c>
      <c r="G237" s="210"/>
      <c r="H237" s="213">
        <v>1</v>
      </c>
      <c r="I237" s="214"/>
      <c r="J237" s="210"/>
      <c r="K237" s="210"/>
      <c r="L237" s="215"/>
      <c r="M237" s="216"/>
      <c r="N237" s="217"/>
      <c r="O237" s="217"/>
      <c r="P237" s="217"/>
      <c r="Q237" s="217"/>
      <c r="R237" s="217"/>
      <c r="S237" s="217"/>
      <c r="T237" s="218"/>
      <c r="AT237" s="219" t="s">
        <v>176</v>
      </c>
      <c r="AU237" s="219" t="s">
        <v>84</v>
      </c>
      <c r="AV237" s="13" t="s">
        <v>84</v>
      </c>
      <c r="AW237" s="13" t="s">
        <v>32</v>
      </c>
      <c r="AX237" s="13" t="s">
        <v>82</v>
      </c>
      <c r="AY237" s="219" t="s">
        <v>164</v>
      </c>
    </row>
    <row r="238" spans="1:65" s="2" customFormat="1" ht="24.2" customHeight="1">
      <c r="A238" s="34"/>
      <c r="B238" s="35"/>
      <c r="C238" s="191" t="s">
        <v>1027</v>
      </c>
      <c r="D238" s="191" t="s">
        <v>167</v>
      </c>
      <c r="E238" s="192" t="s">
        <v>3169</v>
      </c>
      <c r="F238" s="193" t="s">
        <v>3170</v>
      </c>
      <c r="G238" s="194" t="s">
        <v>1673</v>
      </c>
      <c r="H238" s="195">
        <v>1</v>
      </c>
      <c r="I238" s="196"/>
      <c r="J238" s="197">
        <f>ROUND(I238*H238,2)</f>
        <v>0</v>
      </c>
      <c r="K238" s="193" t="s">
        <v>1</v>
      </c>
      <c r="L238" s="39"/>
      <c r="M238" s="198" t="s">
        <v>1</v>
      </c>
      <c r="N238" s="199" t="s">
        <v>42</v>
      </c>
      <c r="O238" s="71"/>
      <c r="P238" s="200">
        <f>O238*H238</f>
        <v>0</v>
      </c>
      <c r="Q238" s="200">
        <v>0.26435999999999998</v>
      </c>
      <c r="R238" s="200">
        <f>Q238*H238</f>
        <v>0.26435999999999998</v>
      </c>
      <c r="S238" s="200">
        <v>0</v>
      </c>
      <c r="T238" s="201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02" t="s">
        <v>865</v>
      </c>
      <c r="AT238" s="202" t="s">
        <v>167</v>
      </c>
      <c r="AU238" s="202" t="s">
        <v>84</v>
      </c>
      <c r="AY238" s="17" t="s">
        <v>164</v>
      </c>
      <c r="BE238" s="203">
        <f>IF(N238="základní",J238,0)</f>
        <v>0</v>
      </c>
      <c r="BF238" s="203">
        <f>IF(N238="snížená",J238,0)</f>
        <v>0</v>
      </c>
      <c r="BG238" s="203">
        <f>IF(N238="zákl. přenesená",J238,0)</f>
        <v>0</v>
      </c>
      <c r="BH238" s="203">
        <f>IF(N238="sníž. přenesená",J238,0)</f>
        <v>0</v>
      </c>
      <c r="BI238" s="203">
        <f>IF(N238="nulová",J238,0)</f>
        <v>0</v>
      </c>
      <c r="BJ238" s="17" t="s">
        <v>84</v>
      </c>
      <c r="BK238" s="203">
        <f>ROUND(I238*H238,2)</f>
        <v>0</v>
      </c>
      <c r="BL238" s="17" t="s">
        <v>865</v>
      </c>
      <c r="BM238" s="202" t="s">
        <v>3171</v>
      </c>
    </row>
    <row r="239" spans="1:65" s="2" customFormat="1" ht="19.5">
      <c r="A239" s="34"/>
      <c r="B239" s="35"/>
      <c r="C239" s="36"/>
      <c r="D239" s="204" t="s">
        <v>174</v>
      </c>
      <c r="E239" s="36"/>
      <c r="F239" s="205" t="s">
        <v>3170</v>
      </c>
      <c r="G239" s="36"/>
      <c r="H239" s="36"/>
      <c r="I239" s="206"/>
      <c r="J239" s="36"/>
      <c r="K239" s="36"/>
      <c r="L239" s="39"/>
      <c r="M239" s="207"/>
      <c r="N239" s="208"/>
      <c r="O239" s="71"/>
      <c r="P239" s="71"/>
      <c r="Q239" s="71"/>
      <c r="R239" s="71"/>
      <c r="S239" s="71"/>
      <c r="T239" s="72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174</v>
      </c>
      <c r="AU239" s="17" t="s">
        <v>84</v>
      </c>
    </row>
    <row r="240" spans="1:65" s="13" customFormat="1" ht="11.25">
      <c r="B240" s="209"/>
      <c r="C240" s="210"/>
      <c r="D240" s="204" t="s">
        <v>176</v>
      </c>
      <c r="E240" s="211" t="s">
        <v>1</v>
      </c>
      <c r="F240" s="212" t="s">
        <v>3119</v>
      </c>
      <c r="G240" s="210"/>
      <c r="H240" s="213">
        <v>1</v>
      </c>
      <c r="I240" s="214"/>
      <c r="J240" s="210"/>
      <c r="K240" s="210"/>
      <c r="L240" s="215"/>
      <c r="M240" s="216"/>
      <c r="N240" s="217"/>
      <c r="O240" s="217"/>
      <c r="P240" s="217"/>
      <c r="Q240" s="217"/>
      <c r="R240" s="217"/>
      <c r="S240" s="217"/>
      <c r="T240" s="218"/>
      <c r="AT240" s="219" t="s">
        <v>176</v>
      </c>
      <c r="AU240" s="219" t="s">
        <v>84</v>
      </c>
      <c r="AV240" s="13" t="s">
        <v>84</v>
      </c>
      <c r="AW240" s="13" t="s">
        <v>32</v>
      </c>
      <c r="AX240" s="13" t="s">
        <v>82</v>
      </c>
      <c r="AY240" s="219" t="s">
        <v>164</v>
      </c>
    </row>
    <row r="241" spans="1:65" s="2" customFormat="1" ht="14.45" customHeight="1">
      <c r="A241" s="34"/>
      <c r="B241" s="35"/>
      <c r="C241" s="191" t="s">
        <v>2538</v>
      </c>
      <c r="D241" s="191" t="s">
        <v>167</v>
      </c>
      <c r="E241" s="192" t="s">
        <v>3172</v>
      </c>
      <c r="F241" s="193" t="s">
        <v>3173</v>
      </c>
      <c r="G241" s="194" t="s">
        <v>1673</v>
      </c>
      <c r="H241" s="195">
        <v>1</v>
      </c>
      <c r="I241" s="196"/>
      <c r="J241" s="197">
        <f>ROUND(I241*H241,2)</f>
        <v>0</v>
      </c>
      <c r="K241" s="193" t="s">
        <v>1</v>
      </c>
      <c r="L241" s="39"/>
      <c r="M241" s="198" t="s">
        <v>1</v>
      </c>
      <c r="N241" s="199" t="s">
        <v>42</v>
      </c>
      <c r="O241" s="71"/>
      <c r="P241" s="200">
        <f>O241*H241</f>
        <v>0</v>
      </c>
      <c r="Q241" s="200">
        <v>0.26435999999999998</v>
      </c>
      <c r="R241" s="200">
        <f>Q241*H241</f>
        <v>0.26435999999999998</v>
      </c>
      <c r="S241" s="200">
        <v>0</v>
      </c>
      <c r="T241" s="201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02" t="s">
        <v>865</v>
      </c>
      <c r="AT241" s="202" t="s">
        <v>167</v>
      </c>
      <c r="AU241" s="202" t="s">
        <v>84</v>
      </c>
      <c r="AY241" s="17" t="s">
        <v>164</v>
      </c>
      <c r="BE241" s="203">
        <f>IF(N241="základní",J241,0)</f>
        <v>0</v>
      </c>
      <c r="BF241" s="203">
        <f>IF(N241="snížená",J241,0)</f>
        <v>0</v>
      </c>
      <c r="BG241" s="203">
        <f>IF(N241="zákl. přenesená",J241,0)</f>
        <v>0</v>
      </c>
      <c r="BH241" s="203">
        <f>IF(N241="sníž. přenesená",J241,0)</f>
        <v>0</v>
      </c>
      <c r="BI241" s="203">
        <f>IF(N241="nulová",J241,0)</f>
        <v>0</v>
      </c>
      <c r="BJ241" s="17" t="s">
        <v>84</v>
      </c>
      <c r="BK241" s="203">
        <f>ROUND(I241*H241,2)</f>
        <v>0</v>
      </c>
      <c r="BL241" s="17" t="s">
        <v>865</v>
      </c>
      <c r="BM241" s="202" t="s">
        <v>3174</v>
      </c>
    </row>
    <row r="242" spans="1:65" s="2" customFormat="1" ht="11.25">
      <c r="A242" s="34"/>
      <c r="B242" s="35"/>
      <c r="C242" s="36"/>
      <c r="D242" s="204" t="s">
        <v>174</v>
      </c>
      <c r="E242" s="36"/>
      <c r="F242" s="205" t="s">
        <v>3173</v>
      </c>
      <c r="G242" s="36"/>
      <c r="H242" s="36"/>
      <c r="I242" s="206"/>
      <c r="J242" s="36"/>
      <c r="K242" s="36"/>
      <c r="L242" s="39"/>
      <c r="M242" s="207"/>
      <c r="N242" s="208"/>
      <c r="O242" s="71"/>
      <c r="P242" s="71"/>
      <c r="Q242" s="71"/>
      <c r="R242" s="71"/>
      <c r="S242" s="71"/>
      <c r="T242" s="72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7" t="s">
        <v>174</v>
      </c>
      <c r="AU242" s="17" t="s">
        <v>84</v>
      </c>
    </row>
    <row r="243" spans="1:65" s="12" customFormat="1" ht="22.9" customHeight="1">
      <c r="B243" s="175"/>
      <c r="C243" s="176"/>
      <c r="D243" s="177" t="s">
        <v>75</v>
      </c>
      <c r="E243" s="189" t="s">
        <v>3175</v>
      </c>
      <c r="F243" s="189" t="s">
        <v>3176</v>
      </c>
      <c r="G243" s="176"/>
      <c r="H243" s="176"/>
      <c r="I243" s="179"/>
      <c r="J243" s="190">
        <f>BK243</f>
        <v>0</v>
      </c>
      <c r="K243" s="176"/>
      <c r="L243" s="181"/>
      <c r="M243" s="182"/>
      <c r="N243" s="183"/>
      <c r="O243" s="183"/>
      <c r="P243" s="184">
        <f>SUM(P244:P264)</f>
        <v>0</v>
      </c>
      <c r="Q243" s="183"/>
      <c r="R243" s="184">
        <f>SUM(R244:R264)</f>
        <v>0.12284999999999999</v>
      </c>
      <c r="S243" s="183"/>
      <c r="T243" s="185">
        <f>SUM(T244:T264)</f>
        <v>0</v>
      </c>
      <c r="AR243" s="186" t="s">
        <v>84</v>
      </c>
      <c r="AT243" s="187" t="s">
        <v>75</v>
      </c>
      <c r="AU243" s="187" t="s">
        <v>82</v>
      </c>
      <c r="AY243" s="186" t="s">
        <v>164</v>
      </c>
      <c r="BK243" s="188">
        <f>SUM(BK244:BK264)</f>
        <v>0</v>
      </c>
    </row>
    <row r="244" spans="1:65" s="2" customFormat="1" ht="24.2" customHeight="1">
      <c r="A244" s="34"/>
      <c r="B244" s="35"/>
      <c r="C244" s="191" t="s">
        <v>241</v>
      </c>
      <c r="D244" s="191" t="s">
        <v>167</v>
      </c>
      <c r="E244" s="192" t="s">
        <v>3177</v>
      </c>
      <c r="F244" s="193" t="s">
        <v>3178</v>
      </c>
      <c r="G244" s="194" t="s">
        <v>1673</v>
      </c>
      <c r="H244" s="195">
        <v>8</v>
      </c>
      <c r="I244" s="196"/>
      <c r="J244" s="197">
        <f>ROUND(I244*H244,2)</f>
        <v>0</v>
      </c>
      <c r="K244" s="193" t="s">
        <v>1</v>
      </c>
      <c r="L244" s="39"/>
      <c r="M244" s="198" t="s">
        <v>1</v>
      </c>
      <c r="N244" s="199" t="s">
        <v>42</v>
      </c>
      <c r="O244" s="71"/>
      <c r="P244" s="200">
        <f>O244*H244</f>
        <v>0</v>
      </c>
      <c r="Q244" s="200">
        <v>1.0499999999999999E-3</v>
      </c>
      <c r="R244" s="200">
        <f>Q244*H244</f>
        <v>8.3999999999999995E-3</v>
      </c>
      <c r="S244" s="200">
        <v>0</v>
      </c>
      <c r="T244" s="201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02" t="s">
        <v>865</v>
      </c>
      <c r="AT244" s="202" t="s">
        <v>167</v>
      </c>
      <c r="AU244" s="202" t="s">
        <v>84</v>
      </c>
      <c r="AY244" s="17" t="s">
        <v>164</v>
      </c>
      <c r="BE244" s="203">
        <f>IF(N244="základní",J244,0)</f>
        <v>0</v>
      </c>
      <c r="BF244" s="203">
        <f>IF(N244="snížená",J244,0)</f>
        <v>0</v>
      </c>
      <c r="BG244" s="203">
        <f>IF(N244="zákl. přenesená",J244,0)</f>
        <v>0</v>
      </c>
      <c r="BH244" s="203">
        <f>IF(N244="sníž. přenesená",J244,0)</f>
        <v>0</v>
      </c>
      <c r="BI244" s="203">
        <f>IF(N244="nulová",J244,0)</f>
        <v>0</v>
      </c>
      <c r="BJ244" s="17" t="s">
        <v>84</v>
      </c>
      <c r="BK244" s="203">
        <f>ROUND(I244*H244,2)</f>
        <v>0</v>
      </c>
      <c r="BL244" s="17" t="s">
        <v>865</v>
      </c>
      <c r="BM244" s="202" t="s">
        <v>3179</v>
      </c>
    </row>
    <row r="245" spans="1:65" s="2" customFormat="1" ht="19.5">
      <c r="A245" s="34"/>
      <c r="B245" s="35"/>
      <c r="C245" s="36"/>
      <c r="D245" s="204" t="s">
        <v>174</v>
      </c>
      <c r="E245" s="36"/>
      <c r="F245" s="205" t="s">
        <v>3178</v>
      </c>
      <c r="G245" s="36"/>
      <c r="H245" s="36"/>
      <c r="I245" s="206"/>
      <c r="J245" s="36"/>
      <c r="K245" s="36"/>
      <c r="L245" s="39"/>
      <c r="M245" s="207"/>
      <c r="N245" s="208"/>
      <c r="O245" s="71"/>
      <c r="P245" s="71"/>
      <c r="Q245" s="71"/>
      <c r="R245" s="71"/>
      <c r="S245" s="71"/>
      <c r="T245" s="72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7" t="s">
        <v>174</v>
      </c>
      <c r="AU245" s="17" t="s">
        <v>84</v>
      </c>
    </row>
    <row r="246" spans="1:65" s="13" customFormat="1" ht="11.25">
      <c r="B246" s="209"/>
      <c r="C246" s="210"/>
      <c r="D246" s="204" t="s">
        <v>176</v>
      </c>
      <c r="E246" s="211" t="s">
        <v>1</v>
      </c>
      <c r="F246" s="212" t="s">
        <v>3180</v>
      </c>
      <c r="G246" s="210"/>
      <c r="H246" s="213">
        <v>8</v>
      </c>
      <c r="I246" s="214"/>
      <c r="J246" s="210"/>
      <c r="K246" s="210"/>
      <c r="L246" s="215"/>
      <c r="M246" s="216"/>
      <c r="N246" s="217"/>
      <c r="O246" s="217"/>
      <c r="P246" s="217"/>
      <c r="Q246" s="217"/>
      <c r="R246" s="217"/>
      <c r="S246" s="217"/>
      <c r="T246" s="218"/>
      <c r="AT246" s="219" t="s">
        <v>176</v>
      </c>
      <c r="AU246" s="219" t="s">
        <v>84</v>
      </c>
      <c r="AV246" s="13" t="s">
        <v>84</v>
      </c>
      <c r="AW246" s="13" t="s">
        <v>32</v>
      </c>
      <c r="AX246" s="13" t="s">
        <v>82</v>
      </c>
      <c r="AY246" s="219" t="s">
        <v>164</v>
      </c>
    </row>
    <row r="247" spans="1:65" s="2" customFormat="1" ht="24.2" customHeight="1">
      <c r="A247" s="34"/>
      <c r="B247" s="35"/>
      <c r="C247" s="191" t="s">
        <v>249</v>
      </c>
      <c r="D247" s="191" t="s">
        <v>167</v>
      </c>
      <c r="E247" s="192" t="s">
        <v>3181</v>
      </c>
      <c r="F247" s="193" t="s">
        <v>3182</v>
      </c>
      <c r="G247" s="194" t="s">
        <v>1673</v>
      </c>
      <c r="H247" s="195">
        <v>12</v>
      </c>
      <c r="I247" s="196"/>
      <c r="J247" s="197">
        <f>ROUND(I247*H247,2)</f>
        <v>0</v>
      </c>
      <c r="K247" s="193" t="s">
        <v>1</v>
      </c>
      <c r="L247" s="39"/>
      <c r="M247" s="198" t="s">
        <v>1</v>
      </c>
      <c r="N247" s="199" t="s">
        <v>42</v>
      </c>
      <c r="O247" s="71"/>
      <c r="P247" s="200">
        <f>O247*H247</f>
        <v>0</v>
      </c>
      <c r="Q247" s="200">
        <v>1.0499999999999999E-3</v>
      </c>
      <c r="R247" s="200">
        <f>Q247*H247</f>
        <v>1.26E-2</v>
      </c>
      <c r="S247" s="200">
        <v>0</v>
      </c>
      <c r="T247" s="201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02" t="s">
        <v>865</v>
      </c>
      <c r="AT247" s="202" t="s">
        <v>167</v>
      </c>
      <c r="AU247" s="202" t="s">
        <v>84</v>
      </c>
      <c r="AY247" s="17" t="s">
        <v>164</v>
      </c>
      <c r="BE247" s="203">
        <f>IF(N247="základní",J247,0)</f>
        <v>0</v>
      </c>
      <c r="BF247" s="203">
        <f>IF(N247="snížená",J247,0)</f>
        <v>0</v>
      </c>
      <c r="BG247" s="203">
        <f>IF(N247="zákl. přenesená",J247,0)</f>
        <v>0</v>
      </c>
      <c r="BH247" s="203">
        <f>IF(N247="sníž. přenesená",J247,0)</f>
        <v>0</v>
      </c>
      <c r="BI247" s="203">
        <f>IF(N247="nulová",J247,0)</f>
        <v>0</v>
      </c>
      <c r="BJ247" s="17" t="s">
        <v>84</v>
      </c>
      <c r="BK247" s="203">
        <f>ROUND(I247*H247,2)</f>
        <v>0</v>
      </c>
      <c r="BL247" s="17" t="s">
        <v>865</v>
      </c>
      <c r="BM247" s="202" t="s">
        <v>3183</v>
      </c>
    </row>
    <row r="248" spans="1:65" s="2" customFormat="1" ht="19.5">
      <c r="A248" s="34"/>
      <c r="B248" s="35"/>
      <c r="C248" s="36"/>
      <c r="D248" s="204" t="s">
        <v>174</v>
      </c>
      <c r="E248" s="36"/>
      <c r="F248" s="205" t="s">
        <v>3182</v>
      </c>
      <c r="G248" s="36"/>
      <c r="H248" s="36"/>
      <c r="I248" s="206"/>
      <c r="J248" s="36"/>
      <c r="K248" s="36"/>
      <c r="L248" s="39"/>
      <c r="M248" s="207"/>
      <c r="N248" s="208"/>
      <c r="O248" s="71"/>
      <c r="P248" s="71"/>
      <c r="Q248" s="71"/>
      <c r="R248" s="71"/>
      <c r="S248" s="71"/>
      <c r="T248" s="72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7" t="s">
        <v>174</v>
      </c>
      <c r="AU248" s="17" t="s">
        <v>84</v>
      </c>
    </row>
    <row r="249" spans="1:65" s="13" customFormat="1" ht="11.25">
      <c r="B249" s="209"/>
      <c r="C249" s="210"/>
      <c r="D249" s="204" t="s">
        <v>176</v>
      </c>
      <c r="E249" s="211" t="s">
        <v>1</v>
      </c>
      <c r="F249" s="212" t="s">
        <v>3184</v>
      </c>
      <c r="G249" s="210"/>
      <c r="H249" s="213">
        <v>12</v>
      </c>
      <c r="I249" s="214"/>
      <c r="J249" s="210"/>
      <c r="K249" s="210"/>
      <c r="L249" s="215"/>
      <c r="M249" s="216"/>
      <c r="N249" s="217"/>
      <c r="O249" s="217"/>
      <c r="P249" s="217"/>
      <c r="Q249" s="217"/>
      <c r="R249" s="217"/>
      <c r="S249" s="217"/>
      <c r="T249" s="218"/>
      <c r="AT249" s="219" t="s">
        <v>176</v>
      </c>
      <c r="AU249" s="219" t="s">
        <v>84</v>
      </c>
      <c r="AV249" s="13" t="s">
        <v>84</v>
      </c>
      <c r="AW249" s="13" t="s">
        <v>32</v>
      </c>
      <c r="AX249" s="13" t="s">
        <v>82</v>
      </c>
      <c r="AY249" s="219" t="s">
        <v>164</v>
      </c>
    </row>
    <row r="250" spans="1:65" s="2" customFormat="1" ht="24.2" customHeight="1">
      <c r="A250" s="34"/>
      <c r="B250" s="35"/>
      <c r="C250" s="191" t="s">
        <v>2995</v>
      </c>
      <c r="D250" s="191" t="s">
        <v>167</v>
      </c>
      <c r="E250" s="192" t="s">
        <v>3185</v>
      </c>
      <c r="F250" s="193" t="s">
        <v>3186</v>
      </c>
      <c r="G250" s="194" t="s">
        <v>1673</v>
      </c>
      <c r="H250" s="195">
        <v>6</v>
      </c>
      <c r="I250" s="196"/>
      <c r="J250" s="197">
        <f>ROUND(I250*H250,2)</f>
        <v>0</v>
      </c>
      <c r="K250" s="193" t="s">
        <v>1</v>
      </c>
      <c r="L250" s="39"/>
      <c r="M250" s="198" t="s">
        <v>1</v>
      </c>
      <c r="N250" s="199" t="s">
        <v>42</v>
      </c>
      <c r="O250" s="71"/>
      <c r="P250" s="200">
        <f>O250*H250</f>
        <v>0</v>
      </c>
      <c r="Q250" s="200">
        <v>1.0499999999999999E-3</v>
      </c>
      <c r="R250" s="200">
        <f>Q250*H250</f>
        <v>6.3E-3</v>
      </c>
      <c r="S250" s="200">
        <v>0</v>
      </c>
      <c r="T250" s="201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02" t="s">
        <v>865</v>
      </c>
      <c r="AT250" s="202" t="s">
        <v>167</v>
      </c>
      <c r="AU250" s="202" t="s">
        <v>84</v>
      </c>
      <c r="AY250" s="17" t="s">
        <v>164</v>
      </c>
      <c r="BE250" s="203">
        <f>IF(N250="základní",J250,0)</f>
        <v>0</v>
      </c>
      <c r="BF250" s="203">
        <f>IF(N250="snížená",J250,0)</f>
        <v>0</v>
      </c>
      <c r="BG250" s="203">
        <f>IF(N250="zákl. přenesená",J250,0)</f>
        <v>0</v>
      </c>
      <c r="BH250" s="203">
        <f>IF(N250="sníž. přenesená",J250,0)</f>
        <v>0</v>
      </c>
      <c r="BI250" s="203">
        <f>IF(N250="nulová",J250,0)</f>
        <v>0</v>
      </c>
      <c r="BJ250" s="17" t="s">
        <v>84</v>
      </c>
      <c r="BK250" s="203">
        <f>ROUND(I250*H250,2)</f>
        <v>0</v>
      </c>
      <c r="BL250" s="17" t="s">
        <v>865</v>
      </c>
      <c r="BM250" s="202" t="s">
        <v>3187</v>
      </c>
    </row>
    <row r="251" spans="1:65" s="2" customFormat="1" ht="19.5">
      <c r="A251" s="34"/>
      <c r="B251" s="35"/>
      <c r="C251" s="36"/>
      <c r="D251" s="204" t="s">
        <v>174</v>
      </c>
      <c r="E251" s="36"/>
      <c r="F251" s="205" t="s">
        <v>3186</v>
      </c>
      <c r="G251" s="36"/>
      <c r="H251" s="36"/>
      <c r="I251" s="206"/>
      <c r="J251" s="36"/>
      <c r="K251" s="36"/>
      <c r="L251" s="39"/>
      <c r="M251" s="207"/>
      <c r="N251" s="208"/>
      <c r="O251" s="71"/>
      <c r="P251" s="71"/>
      <c r="Q251" s="71"/>
      <c r="R251" s="71"/>
      <c r="S251" s="71"/>
      <c r="T251" s="72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7" t="s">
        <v>174</v>
      </c>
      <c r="AU251" s="17" t="s">
        <v>84</v>
      </c>
    </row>
    <row r="252" spans="1:65" s="13" customFormat="1" ht="11.25">
      <c r="B252" s="209"/>
      <c r="C252" s="210"/>
      <c r="D252" s="204" t="s">
        <v>176</v>
      </c>
      <c r="E252" s="211" t="s">
        <v>1</v>
      </c>
      <c r="F252" s="212" t="s">
        <v>3188</v>
      </c>
      <c r="G252" s="210"/>
      <c r="H252" s="213">
        <v>6</v>
      </c>
      <c r="I252" s="214"/>
      <c r="J252" s="210"/>
      <c r="K252" s="210"/>
      <c r="L252" s="215"/>
      <c r="M252" s="216"/>
      <c r="N252" s="217"/>
      <c r="O252" s="217"/>
      <c r="P252" s="217"/>
      <c r="Q252" s="217"/>
      <c r="R252" s="217"/>
      <c r="S252" s="217"/>
      <c r="T252" s="218"/>
      <c r="AT252" s="219" t="s">
        <v>176</v>
      </c>
      <c r="AU252" s="219" t="s">
        <v>84</v>
      </c>
      <c r="AV252" s="13" t="s">
        <v>84</v>
      </c>
      <c r="AW252" s="13" t="s">
        <v>32</v>
      </c>
      <c r="AX252" s="13" t="s">
        <v>82</v>
      </c>
      <c r="AY252" s="219" t="s">
        <v>164</v>
      </c>
    </row>
    <row r="253" spans="1:65" s="2" customFormat="1" ht="24.2" customHeight="1">
      <c r="A253" s="34"/>
      <c r="B253" s="35"/>
      <c r="C253" s="191" t="s">
        <v>279</v>
      </c>
      <c r="D253" s="191" t="s">
        <v>167</v>
      </c>
      <c r="E253" s="192" t="s">
        <v>3189</v>
      </c>
      <c r="F253" s="193" t="s">
        <v>3190</v>
      </c>
      <c r="G253" s="194" t="s">
        <v>244</v>
      </c>
      <c r="H253" s="195">
        <v>50</v>
      </c>
      <c r="I253" s="196"/>
      <c r="J253" s="197">
        <f>ROUND(I253*H253,2)</f>
        <v>0</v>
      </c>
      <c r="K253" s="193" t="s">
        <v>1</v>
      </c>
      <c r="L253" s="39"/>
      <c r="M253" s="198" t="s">
        <v>1</v>
      </c>
      <c r="N253" s="199" t="s">
        <v>42</v>
      </c>
      <c r="O253" s="71"/>
      <c r="P253" s="200">
        <f>O253*H253</f>
        <v>0</v>
      </c>
      <c r="Q253" s="200">
        <v>1.0499999999999999E-3</v>
      </c>
      <c r="R253" s="200">
        <f>Q253*H253</f>
        <v>5.2499999999999998E-2</v>
      </c>
      <c r="S253" s="200">
        <v>0</v>
      </c>
      <c r="T253" s="201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02" t="s">
        <v>865</v>
      </c>
      <c r="AT253" s="202" t="s">
        <v>167</v>
      </c>
      <c r="AU253" s="202" t="s">
        <v>84</v>
      </c>
      <c r="AY253" s="17" t="s">
        <v>164</v>
      </c>
      <c r="BE253" s="203">
        <f>IF(N253="základní",J253,0)</f>
        <v>0</v>
      </c>
      <c r="BF253" s="203">
        <f>IF(N253="snížená",J253,0)</f>
        <v>0</v>
      </c>
      <c r="BG253" s="203">
        <f>IF(N253="zákl. přenesená",J253,0)</f>
        <v>0</v>
      </c>
      <c r="BH253" s="203">
        <f>IF(N253="sníž. přenesená",J253,0)</f>
        <v>0</v>
      </c>
      <c r="BI253" s="203">
        <f>IF(N253="nulová",J253,0)</f>
        <v>0</v>
      </c>
      <c r="BJ253" s="17" t="s">
        <v>84</v>
      </c>
      <c r="BK253" s="203">
        <f>ROUND(I253*H253,2)</f>
        <v>0</v>
      </c>
      <c r="BL253" s="17" t="s">
        <v>865</v>
      </c>
      <c r="BM253" s="202" t="s">
        <v>3191</v>
      </c>
    </row>
    <row r="254" spans="1:65" s="2" customFormat="1" ht="19.5">
      <c r="A254" s="34"/>
      <c r="B254" s="35"/>
      <c r="C254" s="36"/>
      <c r="D254" s="204" t="s">
        <v>174</v>
      </c>
      <c r="E254" s="36"/>
      <c r="F254" s="205" t="s">
        <v>3190</v>
      </c>
      <c r="G254" s="36"/>
      <c r="H254" s="36"/>
      <c r="I254" s="206"/>
      <c r="J254" s="36"/>
      <c r="K254" s="36"/>
      <c r="L254" s="39"/>
      <c r="M254" s="207"/>
      <c r="N254" s="208"/>
      <c r="O254" s="71"/>
      <c r="P254" s="71"/>
      <c r="Q254" s="71"/>
      <c r="R254" s="71"/>
      <c r="S254" s="71"/>
      <c r="T254" s="72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7" t="s">
        <v>174</v>
      </c>
      <c r="AU254" s="17" t="s">
        <v>84</v>
      </c>
    </row>
    <row r="255" spans="1:65" s="13" customFormat="1" ht="11.25">
      <c r="B255" s="209"/>
      <c r="C255" s="210"/>
      <c r="D255" s="204" t="s">
        <v>176</v>
      </c>
      <c r="E255" s="211" t="s">
        <v>1</v>
      </c>
      <c r="F255" s="212" t="s">
        <v>3105</v>
      </c>
      <c r="G255" s="210"/>
      <c r="H255" s="213">
        <v>50</v>
      </c>
      <c r="I255" s="214"/>
      <c r="J255" s="210"/>
      <c r="K255" s="210"/>
      <c r="L255" s="215"/>
      <c r="M255" s="216"/>
      <c r="N255" s="217"/>
      <c r="O255" s="217"/>
      <c r="P255" s="217"/>
      <c r="Q255" s="217"/>
      <c r="R255" s="217"/>
      <c r="S255" s="217"/>
      <c r="T255" s="218"/>
      <c r="AT255" s="219" t="s">
        <v>176</v>
      </c>
      <c r="AU255" s="219" t="s">
        <v>84</v>
      </c>
      <c r="AV255" s="13" t="s">
        <v>84</v>
      </c>
      <c r="AW255" s="13" t="s">
        <v>32</v>
      </c>
      <c r="AX255" s="13" t="s">
        <v>82</v>
      </c>
      <c r="AY255" s="219" t="s">
        <v>164</v>
      </c>
    </row>
    <row r="256" spans="1:65" s="2" customFormat="1" ht="24.2" customHeight="1">
      <c r="A256" s="34"/>
      <c r="B256" s="35"/>
      <c r="C256" s="191" t="s">
        <v>297</v>
      </c>
      <c r="D256" s="191" t="s">
        <v>167</v>
      </c>
      <c r="E256" s="192" t="s">
        <v>3192</v>
      </c>
      <c r="F256" s="193" t="s">
        <v>3193</v>
      </c>
      <c r="G256" s="194" t="s">
        <v>244</v>
      </c>
      <c r="H256" s="195">
        <v>20</v>
      </c>
      <c r="I256" s="196"/>
      <c r="J256" s="197">
        <f>ROUND(I256*H256,2)</f>
        <v>0</v>
      </c>
      <c r="K256" s="193" t="s">
        <v>1</v>
      </c>
      <c r="L256" s="39"/>
      <c r="M256" s="198" t="s">
        <v>1</v>
      </c>
      <c r="N256" s="199" t="s">
        <v>42</v>
      </c>
      <c r="O256" s="71"/>
      <c r="P256" s="200">
        <f>O256*H256</f>
        <v>0</v>
      </c>
      <c r="Q256" s="200">
        <v>1.0499999999999999E-3</v>
      </c>
      <c r="R256" s="200">
        <f>Q256*H256</f>
        <v>2.0999999999999998E-2</v>
      </c>
      <c r="S256" s="200">
        <v>0</v>
      </c>
      <c r="T256" s="201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02" t="s">
        <v>865</v>
      </c>
      <c r="AT256" s="202" t="s">
        <v>167</v>
      </c>
      <c r="AU256" s="202" t="s">
        <v>84</v>
      </c>
      <c r="AY256" s="17" t="s">
        <v>164</v>
      </c>
      <c r="BE256" s="203">
        <f>IF(N256="základní",J256,0)</f>
        <v>0</v>
      </c>
      <c r="BF256" s="203">
        <f>IF(N256="snížená",J256,0)</f>
        <v>0</v>
      </c>
      <c r="BG256" s="203">
        <f>IF(N256="zákl. přenesená",J256,0)</f>
        <v>0</v>
      </c>
      <c r="BH256" s="203">
        <f>IF(N256="sníž. přenesená",J256,0)</f>
        <v>0</v>
      </c>
      <c r="BI256" s="203">
        <f>IF(N256="nulová",J256,0)</f>
        <v>0</v>
      </c>
      <c r="BJ256" s="17" t="s">
        <v>84</v>
      </c>
      <c r="BK256" s="203">
        <f>ROUND(I256*H256,2)</f>
        <v>0</v>
      </c>
      <c r="BL256" s="17" t="s">
        <v>865</v>
      </c>
      <c r="BM256" s="202" t="s">
        <v>3194</v>
      </c>
    </row>
    <row r="257" spans="1:65" s="2" customFormat="1" ht="19.5">
      <c r="A257" s="34"/>
      <c r="B257" s="35"/>
      <c r="C257" s="36"/>
      <c r="D257" s="204" t="s">
        <v>174</v>
      </c>
      <c r="E257" s="36"/>
      <c r="F257" s="205" t="s">
        <v>3193</v>
      </c>
      <c r="G257" s="36"/>
      <c r="H257" s="36"/>
      <c r="I257" s="206"/>
      <c r="J257" s="36"/>
      <c r="K257" s="36"/>
      <c r="L257" s="39"/>
      <c r="M257" s="207"/>
      <c r="N257" s="208"/>
      <c r="O257" s="71"/>
      <c r="P257" s="71"/>
      <c r="Q257" s="71"/>
      <c r="R257" s="71"/>
      <c r="S257" s="71"/>
      <c r="T257" s="72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7" t="s">
        <v>174</v>
      </c>
      <c r="AU257" s="17" t="s">
        <v>84</v>
      </c>
    </row>
    <row r="258" spans="1:65" s="13" customFormat="1" ht="11.25">
      <c r="B258" s="209"/>
      <c r="C258" s="210"/>
      <c r="D258" s="204" t="s">
        <v>176</v>
      </c>
      <c r="E258" s="211" t="s">
        <v>1</v>
      </c>
      <c r="F258" s="212" t="s">
        <v>3109</v>
      </c>
      <c r="G258" s="210"/>
      <c r="H258" s="213">
        <v>20</v>
      </c>
      <c r="I258" s="214"/>
      <c r="J258" s="210"/>
      <c r="K258" s="210"/>
      <c r="L258" s="215"/>
      <c r="M258" s="216"/>
      <c r="N258" s="217"/>
      <c r="O258" s="217"/>
      <c r="P258" s="217"/>
      <c r="Q258" s="217"/>
      <c r="R258" s="217"/>
      <c r="S258" s="217"/>
      <c r="T258" s="218"/>
      <c r="AT258" s="219" t="s">
        <v>176</v>
      </c>
      <c r="AU258" s="219" t="s">
        <v>84</v>
      </c>
      <c r="AV258" s="13" t="s">
        <v>84</v>
      </c>
      <c r="AW258" s="13" t="s">
        <v>32</v>
      </c>
      <c r="AX258" s="13" t="s">
        <v>82</v>
      </c>
      <c r="AY258" s="219" t="s">
        <v>164</v>
      </c>
    </row>
    <row r="259" spans="1:65" s="2" customFormat="1" ht="24.2" customHeight="1">
      <c r="A259" s="34"/>
      <c r="B259" s="35"/>
      <c r="C259" s="191" t="s">
        <v>267</v>
      </c>
      <c r="D259" s="191" t="s">
        <v>167</v>
      </c>
      <c r="E259" s="192" t="s">
        <v>3195</v>
      </c>
      <c r="F259" s="193" t="s">
        <v>3196</v>
      </c>
      <c r="G259" s="194" t="s">
        <v>244</v>
      </c>
      <c r="H259" s="195">
        <v>20</v>
      </c>
      <c r="I259" s="196"/>
      <c r="J259" s="197">
        <f>ROUND(I259*H259,2)</f>
        <v>0</v>
      </c>
      <c r="K259" s="193" t="s">
        <v>1</v>
      </c>
      <c r="L259" s="39"/>
      <c r="M259" s="198" t="s">
        <v>1</v>
      </c>
      <c r="N259" s="199" t="s">
        <v>42</v>
      </c>
      <c r="O259" s="71"/>
      <c r="P259" s="200">
        <f>O259*H259</f>
        <v>0</v>
      </c>
      <c r="Q259" s="200">
        <v>1.0499999999999999E-3</v>
      </c>
      <c r="R259" s="200">
        <f>Q259*H259</f>
        <v>2.0999999999999998E-2</v>
      </c>
      <c r="S259" s="200">
        <v>0</v>
      </c>
      <c r="T259" s="201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02" t="s">
        <v>865</v>
      </c>
      <c r="AT259" s="202" t="s">
        <v>167</v>
      </c>
      <c r="AU259" s="202" t="s">
        <v>84</v>
      </c>
      <c r="AY259" s="17" t="s">
        <v>164</v>
      </c>
      <c r="BE259" s="203">
        <f>IF(N259="základní",J259,0)</f>
        <v>0</v>
      </c>
      <c r="BF259" s="203">
        <f>IF(N259="snížená",J259,0)</f>
        <v>0</v>
      </c>
      <c r="BG259" s="203">
        <f>IF(N259="zákl. přenesená",J259,0)</f>
        <v>0</v>
      </c>
      <c r="BH259" s="203">
        <f>IF(N259="sníž. přenesená",J259,0)</f>
        <v>0</v>
      </c>
      <c r="BI259" s="203">
        <f>IF(N259="nulová",J259,0)</f>
        <v>0</v>
      </c>
      <c r="BJ259" s="17" t="s">
        <v>84</v>
      </c>
      <c r="BK259" s="203">
        <f>ROUND(I259*H259,2)</f>
        <v>0</v>
      </c>
      <c r="BL259" s="17" t="s">
        <v>865</v>
      </c>
      <c r="BM259" s="202" t="s">
        <v>3197</v>
      </c>
    </row>
    <row r="260" spans="1:65" s="2" customFormat="1" ht="11.25">
      <c r="A260" s="34"/>
      <c r="B260" s="35"/>
      <c r="C260" s="36"/>
      <c r="D260" s="204" t="s">
        <v>174</v>
      </c>
      <c r="E260" s="36"/>
      <c r="F260" s="205" t="s">
        <v>3196</v>
      </c>
      <c r="G260" s="36"/>
      <c r="H260" s="36"/>
      <c r="I260" s="206"/>
      <c r="J260" s="36"/>
      <c r="K260" s="36"/>
      <c r="L260" s="39"/>
      <c r="M260" s="207"/>
      <c r="N260" s="208"/>
      <c r="O260" s="71"/>
      <c r="P260" s="71"/>
      <c r="Q260" s="71"/>
      <c r="R260" s="71"/>
      <c r="S260" s="71"/>
      <c r="T260" s="72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7" t="s">
        <v>174</v>
      </c>
      <c r="AU260" s="17" t="s">
        <v>84</v>
      </c>
    </row>
    <row r="261" spans="1:65" s="13" customFormat="1" ht="11.25">
      <c r="B261" s="209"/>
      <c r="C261" s="210"/>
      <c r="D261" s="204" t="s">
        <v>176</v>
      </c>
      <c r="E261" s="211" t="s">
        <v>1</v>
      </c>
      <c r="F261" s="212" t="s">
        <v>3109</v>
      </c>
      <c r="G261" s="210"/>
      <c r="H261" s="213">
        <v>20</v>
      </c>
      <c r="I261" s="214"/>
      <c r="J261" s="210"/>
      <c r="K261" s="210"/>
      <c r="L261" s="215"/>
      <c r="M261" s="216"/>
      <c r="N261" s="217"/>
      <c r="O261" s="217"/>
      <c r="P261" s="217"/>
      <c r="Q261" s="217"/>
      <c r="R261" s="217"/>
      <c r="S261" s="217"/>
      <c r="T261" s="218"/>
      <c r="AT261" s="219" t="s">
        <v>176</v>
      </c>
      <c r="AU261" s="219" t="s">
        <v>84</v>
      </c>
      <c r="AV261" s="13" t="s">
        <v>84</v>
      </c>
      <c r="AW261" s="13" t="s">
        <v>32</v>
      </c>
      <c r="AX261" s="13" t="s">
        <v>82</v>
      </c>
      <c r="AY261" s="219" t="s">
        <v>164</v>
      </c>
    </row>
    <row r="262" spans="1:65" s="2" customFormat="1" ht="14.45" customHeight="1">
      <c r="A262" s="34"/>
      <c r="B262" s="35"/>
      <c r="C262" s="191" t="s">
        <v>3001</v>
      </c>
      <c r="D262" s="191" t="s">
        <v>167</v>
      </c>
      <c r="E262" s="192" t="s">
        <v>3198</v>
      </c>
      <c r="F262" s="193" t="s">
        <v>3199</v>
      </c>
      <c r="G262" s="194" t="s">
        <v>1673</v>
      </c>
      <c r="H262" s="195">
        <v>1</v>
      </c>
      <c r="I262" s="196"/>
      <c r="J262" s="197">
        <f>ROUND(I262*H262,2)</f>
        <v>0</v>
      </c>
      <c r="K262" s="193" t="s">
        <v>1</v>
      </c>
      <c r="L262" s="39"/>
      <c r="M262" s="198" t="s">
        <v>1</v>
      </c>
      <c r="N262" s="199" t="s">
        <v>42</v>
      </c>
      <c r="O262" s="71"/>
      <c r="P262" s="200">
        <f>O262*H262</f>
        <v>0</v>
      </c>
      <c r="Q262" s="200">
        <v>1.0499999999999999E-3</v>
      </c>
      <c r="R262" s="200">
        <f>Q262*H262</f>
        <v>1.0499999999999999E-3</v>
      </c>
      <c r="S262" s="200">
        <v>0</v>
      </c>
      <c r="T262" s="201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02" t="s">
        <v>865</v>
      </c>
      <c r="AT262" s="202" t="s">
        <v>167</v>
      </c>
      <c r="AU262" s="202" t="s">
        <v>84</v>
      </c>
      <c r="AY262" s="17" t="s">
        <v>164</v>
      </c>
      <c r="BE262" s="203">
        <f>IF(N262="základní",J262,0)</f>
        <v>0</v>
      </c>
      <c r="BF262" s="203">
        <f>IF(N262="snížená",J262,0)</f>
        <v>0</v>
      </c>
      <c r="BG262" s="203">
        <f>IF(N262="zákl. přenesená",J262,0)</f>
        <v>0</v>
      </c>
      <c r="BH262" s="203">
        <f>IF(N262="sníž. přenesená",J262,0)</f>
        <v>0</v>
      </c>
      <c r="BI262" s="203">
        <f>IF(N262="nulová",J262,0)</f>
        <v>0</v>
      </c>
      <c r="BJ262" s="17" t="s">
        <v>84</v>
      </c>
      <c r="BK262" s="203">
        <f>ROUND(I262*H262,2)</f>
        <v>0</v>
      </c>
      <c r="BL262" s="17" t="s">
        <v>865</v>
      </c>
      <c r="BM262" s="202" t="s">
        <v>3200</v>
      </c>
    </row>
    <row r="263" spans="1:65" s="2" customFormat="1" ht="11.25">
      <c r="A263" s="34"/>
      <c r="B263" s="35"/>
      <c r="C263" s="36"/>
      <c r="D263" s="204" t="s">
        <v>174</v>
      </c>
      <c r="E263" s="36"/>
      <c r="F263" s="205" t="s">
        <v>3199</v>
      </c>
      <c r="G263" s="36"/>
      <c r="H263" s="36"/>
      <c r="I263" s="206"/>
      <c r="J263" s="36"/>
      <c r="K263" s="36"/>
      <c r="L263" s="39"/>
      <c r="M263" s="207"/>
      <c r="N263" s="208"/>
      <c r="O263" s="71"/>
      <c r="P263" s="71"/>
      <c r="Q263" s="71"/>
      <c r="R263" s="71"/>
      <c r="S263" s="71"/>
      <c r="T263" s="72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7" t="s">
        <v>174</v>
      </c>
      <c r="AU263" s="17" t="s">
        <v>84</v>
      </c>
    </row>
    <row r="264" spans="1:65" s="13" customFormat="1" ht="11.25">
      <c r="B264" s="209"/>
      <c r="C264" s="210"/>
      <c r="D264" s="204" t="s">
        <v>176</v>
      </c>
      <c r="E264" s="211" t="s">
        <v>1</v>
      </c>
      <c r="F264" s="212" t="s">
        <v>3201</v>
      </c>
      <c r="G264" s="210"/>
      <c r="H264" s="213">
        <v>1</v>
      </c>
      <c r="I264" s="214"/>
      <c r="J264" s="210"/>
      <c r="K264" s="210"/>
      <c r="L264" s="215"/>
      <c r="M264" s="216"/>
      <c r="N264" s="217"/>
      <c r="O264" s="217"/>
      <c r="P264" s="217"/>
      <c r="Q264" s="217"/>
      <c r="R264" s="217"/>
      <c r="S264" s="217"/>
      <c r="T264" s="218"/>
      <c r="AT264" s="219" t="s">
        <v>176</v>
      </c>
      <c r="AU264" s="219" t="s">
        <v>84</v>
      </c>
      <c r="AV264" s="13" t="s">
        <v>84</v>
      </c>
      <c r="AW264" s="13" t="s">
        <v>32</v>
      </c>
      <c r="AX264" s="13" t="s">
        <v>82</v>
      </c>
      <c r="AY264" s="219" t="s">
        <v>164</v>
      </c>
    </row>
    <row r="265" spans="1:65" s="12" customFormat="1" ht="22.9" customHeight="1">
      <c r="B265" s="175"/>
      <c r="C265" s="176"/>
      <c r="D265" s="177" t="s">
        <v>75</v>
      </c>
      <c r="E265" s="189" t="s">
        <v>3202</v>
      </c>
      <c r="F265" s="189" t="s">
        <v>3203</v>
      </c>
      <c r="G265" s="176"/>
      <c r="H265" s="176"/>
      <c r="I265" s="179"/>
      <c r="J265" s="190">
        <f>BK265</f>
        <v>0</v>
      </c>
      <c r="K265" s="176"/>
      <c r="L265" s="181"/>
      <c r="M265" s="182"/>
      <c r="N265" s="183"/>
      <c r="O265" s="183"/>
      <c r="P265" s="184">
        <f>SUM(P266:P346)</f>
        <v>0</v>
      </c>
      <c r="Q265" s="183"/>
      <c r="R265" s="184">
        <f>SUM(R266:R346)</f>
        <v>0.22378000000000001</v>
      </c>
      <c r="S265" s="183"/>
      <c r="T265" s="185">
        <f>SUM(T266:T346)</f>
        <v>0</v>
      </c>
      <c r="AR265" s="186" t="s">
        <v>84</v>
      </c>
      <c r="AT265" s="187" t="s">
        <v>75</v>
      </c>
      <c r="AU265" s="187" t="s">
        <v>82</v>
      </c>
      <c r="AY265" s="186" t="s">
        <v>164</v>
      </c>
      <c r="BK265" s="188">
        <f>SUM(BK266:BK346)</f>
        <v>0</v>
      </c>
    </row>
    <row r="266" spans="1:65" s="2" customFormat="1" ht="14.45" customHeight="1">
      <c r="A266" s="34"/>
      <c r="B266" s="35"/>
      <c r="C266" s="191" t="s">
        <v>178</v>
      </c>
      <c r="D266" s="191" t="s">
        <v>167</v>
      </c>
      <c r="E266" s="192" t="s">
        <v>3204</v>
      </c>
      <c r="F266" s="193" t="s">
        <v>3205</v>
      </c>
      <c r="G266" s="194" t="s">
        <v>1673</v>
      </c>
      <c r="H266" s="195">
        <v>3</v>
      </c>
      <c r="I266" s="196"/>
      <c r="J266" s="197">
        <f>ROUND(I266*H266,2)</f>
        <v>0</v>
      </c>
      <c r="K266" s="193" t="s">
        <v>1</v>
      </c>
      <c r="L266" s="39"/>
      <c r="M266" s="198" t="s">
        <v>1</v>
      </c>
      <c r="N266" s="199" t="s">
        <v>42</v>
      </c>
      <c r="O266" s="71"/>
      <c r="P266" s="200">
        <f>O266*H266</f>
        <v>0</v>
      </c>
      <c r="Q266" s="200">
        <v>1.67E-3</v>
      </c>
      <c r="R266" s="200">
        <f>Q266*H266</f>
        <v>5.0100000000000006E-3</v>
      </c>
      <c r="S266" s="200">
        <v>0</v>
      </c>
      <c r="T266" s="201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02" t="s">
        <v>865</v>
      </c>
      <c r="AT266" s="202" t="s">
        <v>167</v>
      </c>
      <c r="AU266" s="202" t="s">
        <v>84</v>
      </c>
      <c r="AY266" s="17" t="s">
        <v>164</v>
      </c>
      <c r="BE266" s="203">
        <f>IF(N266="základní",J266,0)</f>
        <v>0</v>
      </c>
      <c r="BF266" s="203">
        <f>IF(N266="snížená",J266,0)</f>
        <v>0</v>
      </c>
      <c r="BG266" s="203">
        <f>IF(N266="zákl. přenesená",J266,0)</f>
        <v>0</v>
      </c>
      <c r="BH266" s="203">
        <f>IF(N266="sníž. přenesená",J266,0)</f>
        <v>0</v>
      </c>
      <c r="BI266" s="203">
        <f>IF(N266="nulová",J266,0)</f>
        <v>0</v>
      </c>
      <c r="BJ266" s="17" t="s">
        <v>84</v>
      </c>
      <c r="BK266" s="203">
        <f>ROUND(I266*H266,2)</f>
        <v>0</v>
      </c>
      <c r="BL266" s="17" t="s">
        <v>865</v>
      </c>
      <c r="BM266" s="202" t="s">
        <v>3206</v>
      </c>
    </row>
    <row r="267" spans="1:65" s="2" customFormat="1" ht="11.25">
      <c r="A267" s="34"/>
      <c r="B267" s="35"/>
      <c r="C267" s="36"/>
      <c r="D267" s="204" t="s">
        <v>174</v>
      </c>
      <c r="E267" s="36"/>
      <c r="F267" s="205" t="s">
        <v>3205</v>
      </c>
      <c r="G267" s="36"/>
      <c r="H267" s="36"/>
      <c r="I267" s="206"/>
      <c r="J267" s="36"/>
      <c r="K267" s="36"/>
      <c r="L267" s="39"/>
      <c r="M267" s="207"/>
      <c r="N267" s="208"/>
      <c r="O267" s="71"/>
      <c r="P267" s="71"/>
      <c r="Q267" s="71"/>
      <c r="R267" s="71"/>
      <c r="S267" s="71"/>
      <c r="T267" s="72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7" t="s">
        <v>174</v>
      </c>
      <c r="AU267" s="17" t="s">
        <v>84</v>
      </c>
    </row>
    <row r="268" spans="1:65" s="13" customFormat="1" ht="11.25">
      <c r="B268" s="209"/>
      <c r="C268" s="210"/>
      <c r="D268" s="204" t="s">
        <v>176</v>
      </c>
      <c r="E268" s="211" t="s">
        <v>1</v>
      </c>
      <c r="F268" s="212" t="s">
        <v>3207</v>
      </c>
      <c r="G268" s="210"/>
      <c r="H268" s="213">
        <v>3</v>
      </c>
      <c r="I268" s="214"/>
      <c r="J268" s="210"/>
      <c r="K268" s="210"/>
      <c r="L268" s="215"/>
      <c r="M268" s="216"/>
      <c r="N268" s="217"/>
      <c r="O268" s="217"/>
      <c r="P268" s="217"/>
      <c r="Q268" s="217"/>
      <c r="R268" s="217"/>
      <c r="S268" s="217"/>
      <c r="T268" s="218"/>
      <c r="AT268" s="219" t="s">
        <v>176</v>
      </c>
      <c r="AU268" s="219" t="s">
        <v>84</v>
      </c>
      <c r="AV268" s="13" t="s">
        <v>84</v>
      </c>
      <c r="AW268" s="13" t="s">
        <v>32</v>
      </c>
      <c r="AX268" s="13" t="s">
        <v>82</v>
      </c>
      <c r="AY268" s="219" t="s">
        <v>164</v>
      </c>
    </row>
    <row r="269" spans="1:65" s="2" customFormat="1" ht="14.45" customHeight="1">
      <c r="A269" s="34"/>
      <c r="B269" s="35"/>
      <c r="C269" s="191" t="s">
        <v>255</v>
      </c>
      <c r="D269" s="191" t="s">
        <v>167</v>
      </c>
      <c r="E269" s="192" t="s">
        <v>3208</v>
      </c>
      <c r="F269" s="193" t="s">
        <v>3209</v>
      </c>
      <c r="G269" s="194" t="s">
        <v>1673</v>
      </c>
      <c r="H269" s="195">
        <v>3</v>
      </c>
      <c r="I269" s="196"/>
      <c r="J269" s="197">
        <f>ROUND(I269*H269,2)</f>
        <v>0</v>
      </c>
      <c r="K269" s="193" t="s">
        <v>1</v>
      </c>
      <c r="L269" s="39"/>
      <c r="M269" s="198" t="s">
        <v>1</v>
      </c>
      <c r="N269" s="199" t="s">
        <v>42</v>
      </c>
      <c r="O269" s="71"/>
      <c r="P269" s="200">
        <f>O269*H269</f>
        <v>0</v>
      </c>
      <c r="Q269" s="200">
        <v>1.67E-3</v>
      </c>
      <c r="R269" s="200">
        <f>Q269*H269</f>
        <v>5.0100000000000006E-3</v>
      </c>
      <c r="S269" s="200">
        <v>0</v>
      </c>
      <c r="T269" s="201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202" t="s">
        <v>865</v>
      </c>
      <c r="AT269" s="202" t="s">
        <v>167</v>
      </c>
      <c r="AU269" s="202" t="s">
        <v>84</v>
      </c>
      <c r="AY269" s="17" t="s">
        <v>164</v>
      </c>
      <c r="BE269" s="203">
        <f>IF(N269="základní",J269,0)</f>
        <v>0</v>
      </c>
      <c r="BF269" s="203">
        <f>IF(N269="snížená",J269,0)</f>
        <v>0</v>
      </c>
      <c r="BG269" s="203">
        <f>IF(N269="zákl. přenesená",J269,0)</f>
        <v>0</v>
      </c>
      <c r="BH269" s="203">
        <f>IF(N269="sníž. přenesená",J269,0)</f>
        <v>0</v>
      </c>
      <c r="BI269" s="203">
        <f>IF(N269="nulová",J269,0)</f>
        <v>0</v>
      </c>
      <c r="BJ269" s="17" t="s">
        <v>84</v>
      </c>
      <c r="BK269" s="203">
        <f>ROUND(I269*H269,2)</f>
        <v>0</v>
      </c>
      <c r="BL269" s="17" t="s">
        <v>865</v>
      </c>
      <c r="BM269" s="202" t="s">
        <v>3210</v>
      </c>
    </row>
    <row r="270" spans="1:65" s="2" customFormat="1" ht="11.25">
      <c r="A270" s="34"/>
      <c r="B270" s="35"/>
      <c r="C270" s="36"/>
      <c r="D270" s="204" t="s">
        <v>174</v>
      </c>
      <c r="E270" s="36"/>
      <c r="F270" s="205" t="s">
        <v>3209</v>
      </c>
      <c r="G270" s="36"/>
      <c r="H270" s="36"/>
      <c r="I270" s="206"/>
      <c r="J270" s="36"/>
      <c r="K270" s="36"/>
      <c r="L270" s="39"/>
      <c r="M270" s="207"/>
      <c r="N270" s="208"/>
      <c r="O270" s="71"/>
      <c r="P270" s="71"/>
      <c r="Q270" s="71"/>
      <c r="R270" s="71"/>
      <c r="S270" s="71"/>
      <c r="T270" s="72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7" t="s">
        <v>174</v>
      </c>
      <c r="AU270" s="17" t="s">
        <v>84</v>
      </c>
    </row>
    <row r="271" spans="1:65" s="13" customFormat="1" ht="11.25">
      <c r="B271" s="209"/>
      <c r="C271" s="210"/>
      <c r="D271" s="204" t="s">
        <v>176</v>
      </c>
      <c r="E271" s="211" t="s">
        <v>1</v>
      </c>
      <c r="F271" s="212" t="s">
        <v>3207</v>
      </c>
      <c r="G271" s="210"/>
      <c r="H271" s="213">
        <v>3</v>
      </c>
      <c r="I271" s="214"/>
      <c r="J271" s="210"/>
      <c r="K271" s="210"/>
      <c r="L271" s="215"/>
      <c r="M271" s="216"/>
      <c r="N271" s="217"/>
      <c r="O271" s="217"/>
      <c r="P271" s="217"/>
      <c r="Q271" s="217"/>
      <c r="R271" s="217"/>
      <c r="S271" s="217"/>
      <c r="T271" s="218"/>
      <c r="AT271" s="219" t="s">
        <v>176</v>
      </c>
      <c r="AU271" s="219" t="s">
        <v>84</v>
      </c>
      <c r="AV271" s="13" t="s">
        <v>84</v>
      </c>
      <c r="AW271" s="13" t="s">
        <v>32</v>
      </c>
      <c r="AX271" s="13" t="s">
        <v>82</v>
      </c>
      <c r="AY271" s="219" t="s">
        <v>164</v>
      </c>
    </row>
    <row r="272" spans="1:65" s="2" customFormat="1" ht="24.2" customHeight="1">
      <c r="A272" s="34"/>
      <c r="B272" s="35"/>
      <c r="C272" s="191" t="s">
        <v>2976</v>
      </c>
      <c r="D272" s="191" t="s">
        <v>167</v>
      </c>
      <c r="E272" s="192" t="s">
        <v>3211</v>
      </c>
      <c r="F272" s="193" t="s">
        <v>3212</v>
      </c>
      <c r="G272" s="194" t="s">
        <v>1673</v>
      </c>
      <c r="H272" s="195">
        <v>1</v>
      </c>
      <c r="I272" s="196"/>
      <c r="J272" s="197">
        <f>ROUND(I272*H272,2)</f>
        <v>0</v>
      </c>
      <c r="K272" s="193" t="s">
        <v>1</v>
      </c>
      <c r="L272" s="39"/>
      <c r="M272" s="198" t="s">
        <v>1</v>
      </c>
      <c r="N272" s="199" t="s">
        <v>42</v>
      </c>
      <c r="O272" s="71"/>
      <c r="P272" s="200">
        <f>O272*H272</f>
        <v>0</v>
      </c>
      <c r="Q272" s="200">
        <v>1.67E-3</v>
      </c>
      <c r="R272" s="200">
        <f>Q272*H272</f>
        <v>1.67E-3</v>
      </c>
      <c r="S272" s="200">
        <v>0</v>
      </c>
      <c r="T272" s="201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202" t="s">
        <v>865</v>
      </c>
      <c r="AT272" s="202" t="s">
        <v>167</v>
      </c>
      <c r="AU272" s="202" t="s">
        <v>84</v>
      </c>
      <c r="AY272" s="17" t="s">
        <v>164</v>
      </c>
      <c r="BE272" s="203">
        <f>IF(N272="základní",J272,0)</f>
        <v>0</v>
      </c>
      <c r="BF272" s="203">
        <f>IF(N272="snížená",J272,0)</f>
        <v>0</v>
      </c>
      <c r="BG272" s="203">
        <f>IF(N272="zákl. přenesená",J272,0)</f>
        <v>0</v>
      </c>
      <c r="BH272" s="203">
        <f>IF(N272="sníž. přenesená",J272,0)</f>
        <v>0</v>
      </c>
      <c r="BI272" s="203">
        <f>IF(N272="nulová",J272,0)</f>
        <v>0</v>
      </c>
      <c r="BJ272" s="17" t="s">
        <v>84</v>
      </c>
      <c r="BK272" s="203">
        <f>ROUND(I272*H272,2)</f>
        <v>0</v>
      </c>
      <c r="BL272" s="17" t="s">
        <v>865</v>
      </c>
      <c r="BM272" s="202" t="s">
        <v>3213</v>
      </c>
    </row>
    <row r="273" spans="1:65" s="2" customFormat="1" ht="11.25">
      <c r="A273" s="34"/>
      <c r="B273" s="35"/>
      <c r="C273" s="36"/>
      <c r="D273" s="204" t="s">
        <v>174</v>
      </c>
      <c r="E273" s="36"/>
      <c r="F273" s="205" t="s">
        <v>3212</v>
      </c>
      <c r="G273" s="36"/>
      <c r="H273" s="36"/>
      <c r="I273" s="206"/>
      <c r="J273" s="36"/>
      <c r="K273" s="36"/>
      <c r="L273" s="39"/>
      <c r="M273" s="207"/>
      <c r="N273" s="208"/>
      <c r="O273" s="71"/>
      <c r="P273" s="71"/>
      <c r="Q273" s="71"/>
      <c r="R273" s="71"/>
      <c r="S273" s="71"/>
      <c r="T273" s="72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7" t="s">
        <v>174</v>
      </c>
      <c r="AU273" s="17" t="s">
        <v>84</v>
      </c>
    </row>
    <row r="274" spans="1:65" s="13" customFormat="1" ht="11.25">
      <c r="B274" s="209"/>
      <c r="C274" s="210"/>
      <c r="D274" s="204" t="s">
        <v>176</v>
      </c>
      <c r="E274" s="211" t="s">
        <v>1</v>
      </c>
      <c r="F274" s="212" t="s">
        <v>3201</v>
      </c>
      <c r="G274" s="210"/>
      <c r="H274" s="213">
        <v>1</v>
      </c>
      <c r="I274" s="214"/>
      <c r="J274" s="210"/>
      <c r="K274" s="210"/>
      <c r="L274" s="215"/>
      <c r="M274" s="216"/>
      <c r="N274" s="217"/>
      <c r="O274" s="217"/>
      <c r="P274" s="217"/>
      <c r="Q274" s="217"/>
      <c r="R274" s="217"/>
      <c r="S274" s="217"/>
      <c r="T274" s="218"/>
      <c r="AT274" s="219" t="s">
        <v>176</v>
      </c>
      <c r="AU274" s="219" t="s">
        <v>84</v>
      </c>
      <c r="AV274" s="13" t="s">
        <v>84</v>
      </c>
      <c r="AW274" s="13" t="s">
        <v>32</v>
      </c>
      <c r="AX274" s="13" t="s">
        <v>82</v>
      </c>
      <c r="AY274" s="219" t="s">
        <v>164</v>
      </c>
    </row>
    <row r="275" spans="1:65" s="2" customFormat="1" ht="14.45" customHeight="1">
      <c r="A275" s="34"/>
      <c r="B275" s="35"/>
      <c r="C275" s="191" t="s">
        <v>262</v>
      </c>
      <c r="D275" s="191" t="s">
        <v>167</v>
      </c>
      <c r="E275" s="192" t="s">
        <v>3214</v>
      </c>
      <c r="F275" s="193" t="s">
        <v>3215</v>
      </c>
      <c r="G275" s="194" t="s">
        <v>1673</v>
      </c>
      <c r="H275" s="195">
        <v>8</v>
      </c>
      <c r="I275" s="196"/>
      <c r="J275" s="197">
        <f>ROUND(I275*H275,2)</f>
        <v>0</v>
      </c>
      <c r="K275" s="193" t="s">
        <v>1</v>
      </c>
      <c r="L275" s="39"/>
      <c r="M275" s="198" t="s">
        <v>1</v>
      </c>
      <c r="N275" s="199" t="s">
        <v>42</v>
      </c>
      <c r="O275" s="71"/>
      <c r="P275" s="200">
        <f>O275*H275</f>
        <v>0</v>
      </c>
      <c r="Q275" s="200">
        <v>1.67E-3</v>
      </c>
      <c r="R275" s="200">
        <f>Q275*H275</f>
        <v>1.336E-2</v>
      </c>
      <c r="S275" s="200">
        <v>0</v>
      </c>
      <c r="T275" s="201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202" t="s">
        <v>865</v>
      </c>
      <c r="AT275" s="202" t="s">
        <v>167</v>
      </c>
      <c r="AU275" s="202" t="s">
        <v>84</v>
      </c>
      <c r="AY275" s="17" t="s">
        <v>164</v>
      </c>
      <c r="BE275" s="203">
        <f>IF(N275="základní",J275,0)</f>
        <v>0</v>
      </c>
      <c r="BF275" s="203">
        <f>IF(N275="snížená",J275,0)</f>
        <v>0</v>
      </c>
      <c r="BG275" s="203">
        <f>IF(N275="zákl. přenesená",J275,0)</f>
        <v>0</v>
      </c>
      <c r="BH275" s="203">
        <f>IF(N275="sníž. přenesená",J275,0)</f>
        <v>0</v>
      </c>
      <c r="BI275" s="203">
        <f>IF(N275="nulová",J275,0)</f>
        <v>0</v>
      </c>
      <c r="BJ275" s="17" t="s">
        <v>84</v>
      </c>
      <c r="BK275" s="203">
        <f>ROUND(I275*H275,2)</f>
        <v>0</v>
      </c>
      <c r="BL275" s="17" t="s">
        <v>865</v>
      </c>
      <c r="BM275" s="202" t="s">
        <v>3216</v>
      </c>
    </row>
    <row r="276" spans="1:65" s="2" customFormat="1" ht="11.25">
      <c r="A276" s="34"/>
      <c r="B276" s="35"/>
      <c r="C276" s="36"/>
      <c r="D276" s="204" t="s">
        <v>174</v>
      </c>
      <c r="E276" s="36"/>
      <c r="F276" s="205" t="s">
        <v>3215</v>
      </c>
      <c r="G276" s="36"/>
      <c r="H276" s="36"/>
      <c r="I276" s="206"/>
      <c r="J276" s="36"/>
      <c r="K276" s="36"/>
      <c r="L276" s="39"/>
      <c r="M276" s="207"/>
      <c r="N276" s="208"/>
      <c r="O276" s="71"/>
      <c r="P276" s="71"/>
      <c r="Q276" s="71"/>
      <c r="R276" s="71"/>
      <c r="S276" s="71"/>
      <c r="T276" s="72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7" t="s">
        <v>174</v>
      </c>
      <c r="AU276" s="17" t="s">
        <v>84</v>
      </c>
    </row>
    <row r="277" spans="1:65" s="13" customFormat="1" ht="11.25">
      <c r="B277" s="209"/>
      <c r="C277" s="210"/>
      <c r="D277" s="204" t="s">
        <v>176</v>
      </c>
      <c r="E277" s="211" t="s">
        <v>1</v>
      </c>
      <c r="F277" s="212" t="s">
        <v>3180</v>
      </c>
      <c r="G277" s="210"/>
      <c r="H277" s="213">
        <v>8</v>
      </c>
      <c r="I277" s="214"/>
      <c r="J277" s="210"/>
      <c r="K277" s="210"/>
      <c r="L277" s="215"/>
      <c r="M277" s="216"/>
      <c r="N277" s="217"/>
      <c r="O277" s="217"/>
      <c r="P277" s="217"/>
      <c r="Q277" s="217"/>
      <c r="R277" s="217"/>
      <c r="S277" s="217"/>
      <c r="T277" s="218"/>
      <c r="AT277" s="219" t="s">
        <v>176</v>
      </c>
      <c r="AU277" s="219" t="s">
        <v>84</v>
      </c>
      <c r="AV277" s="13" t="s">
        <v>84</v>
      </c>
      <c r="AW277" s="13" t="s">
        <v>32</v>
      </c>
      <c r="AX277" s="13" t="s">
        <v>82</v>
      </c>
      <c r="AY277" s="219" t="s">
        <v>164</v>
      </c>
    </row>
    <row r="278" spans="1:65" s="2" customFormat="1" ht="14.45" customHeight="1">
      <c r="A278" s="34"/>
      <c r="B278" s="35"/>
      <c r="C278" s="191" t="s">
        <v>1060</v>
      </c>
      <c r="D278" s="191" t="s">
        <v>167</v>
      </c>
      <c r="E278" s="192" t="s">
        <v>3217</v>
      </c>
      <c r="F278" s="193" t="s">
        <v>3218</v>
      </c>
      <c r="G278" s="194" t="s">
        <v>1673</v>
      </c>
      <c r="H278" s="195">
        <v>8</v>
      </c>
      <c r="I278" s="196"/>
      <c r="J278" s="197">
        <f>ROUND(I278*H278,2)</f>
        <v>0</v>
      </c>
      <c r="K278" s="193" t="s">
        <v>1</v>
      </c>
      <c r="L278" s="39"/>
      <c r="M278" s="198" t="s">
        <v>1</v>
      </c>
      <c r="N278" s="199" t="s">
        <v>42</v>
      </c>
      <c r="O278" s="71"/>
      <c r="P278" s="200">
        <f>O278*H278</f>
        <v>0</v>
      </c>
      <c r="Q278" s="200">
        <v>1.67E-3</v>
      </c>
      <c r="R278" s="200">
        <f>Q278*H278</f>
        <v>1.336E-2</v>
      </c>
      <c r="S278" s="200">
        <v>0</v>
      </c>
      <c r="T278" s="201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202" t="s">
        <v>865</v>
      </c>
      <c r="AT278" s="202" t="s">
        <v>167</v>
      </c>
      <c r="AU278" s="202" t="s">
        <v>84</v>
      </c>
      <c r="AY278" s="17" t="s">
        <v>164</v>
      </c>
      <c r="BE278" s="203">
        <f>IF(N278="základní",J278,0)</f>
        <v>0</v>
      </c>
      <c r="BF278" s="203">
        <f>IF(N278="snížená",J278,0)</f>
        <v>0</v>
      </c>
      <c r="BG278" s="203">
        <f>IF(N278="zákl. přenesená",J278,0)</f>
        <v>0</v>
      </c>
      <c r="BH278" s="203">
        <f>IF(N278="sníž. přenesená",J278,0)</f>
        <v>0</v>
      </c>
      <c r="BI278" s="203">
        <f>IF(N278="nulová",J278,0)</f>
        <v>0</v>
      </c>
      <c r="BJ278" s="17" t="s">
        <v>84</v>
      </c>
      <c r="BK278" s="203">
        <f>ROUND(I278*H278,2)</f>
        <v>0</v>
      </c>
      <c r="BL278" s="17" t="s">
        <v>865</v>
      </c>
      <c r="BM278" s="202" t="s">
        <v>3219</v>
      </c>
    </row>
    <row r="279" spans="1:65" s="2" customFormat="1" ht="11.25">
      <c r="A279" s="34"/>
      <c r="B279" s="35"/>
      <c r="C279" s="36"/>
      <c r="D279" s="204" t="s">
        <v>174</v>
      </c>
      <c r="E279" s="36"/>
      <c r="F279" s="205" t="s">
        <v>3218</v>
      </c>
      <c r="G279" s="36"/>
      <c r="H279" s="36"/>
      <c r="I279" s="206"/>
      <c r="J279" s="36"/>
      <c r="K279" s="36"/>
      <c r="L279" s="39"/>
      <c r="M279" s="207"/>
      <c r="N279" s="208"/>
      <c r="O279" s="71"/>
      <c r="P279" s="71"/>
      <c r="Q279" s="71"/>
      <c r="R279" s="71"/>
      <c r="S279" s="71"/>
      <c r="T279" s="72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7" t="s">
        <v>174</v>
      </c>
      <c r="AU279" s="17" t="s">
        <v>84</v>
      </c>
    </row>
    <row r="280" spans="1:65" s="13" customFormat="1" ht="11.25">
      <c r="B280" s="209"/>
      <c r="C280" s="210"/>
      <c r="D280" s="204" t="s">
        <v>176</v>
      </c>
      <c r="E280" s="211" t="s">
        <v>1</v>
      </c>
      <c r="F280" s="212" t="s">
        <v>3180</v>
      </c>
      <c r="G280" s="210"/>
      <c r="H280" s="213">
        <v>8</v>
      </c>
      <c r="I280" s="214"/>
      <c r="J280" s="210"/>
      <c r="K280" s="210"/>
      <c r="L280" s="215"/>
      <c r="M280" s="216"/>
      <c r="N280" s="217"/>
      <c r="O280" s="217"/>
      <c r="P280" s="217"/>
      <c r="Q280" s="217"/>
      <c r="R280" s="217"/>
      <c r="S280" s="217"/>
      <c r="T280" s="218"/>
      <c r="AT280" s="219" t="s">
        <v>176</v>
      </c>
      <c r="AU280" s="219" t="s">
        <v>84</v>
      </c>
      <c r="AV280" s="13" t="s">
        <v>84</v>
      </c>
      <c r="AW280" s="13" t="s">
        <v>32</v>
      </c>
      <c r="AX280" s="13" t="s">
        <v>82</v>
      </c>
      <c r="AY280" s="219" t="s">
        <v>164</v>
      </c>
    </row>
    <row r="281" spans="1:65" s="2" customFormat="1" ht="14.45" customHeight="1">
      <c r="A281" s="34"/>
      <c r="B281" s="35"/>
      <c r="C281" s="191" t="s">
        <v>1066</v>
      </c>
      <c r="D281" s="191" t="s">
        <v>167</v>
      </c>
      <c r="E281" s="192" t="s">
        <v>3220</v>
      </c>
      <c r="F281" s="193" t="s">
        <v>3221</v>
      </c>
      <c r="G281" s="194" t="s">
        <v>1673</v>
      </c>
      <c r="H281" s="195">
        <v>12</v>
      </c>
      <c r="I281" s="196"/>
      <c r="J281" s="197">
        <f>ROUND(I281*H281,2)</f>
        <v>0</v>
      </c>
      <c r="K281" s="193" t="s">
        <v>1</v>
      </c>
      <c r="L281" s="39"/>
      <c r="M281" s="198" t="s">
        <v>1</v>
      </c>
      <c r="N281" s="199" t="s">
        <v>42</v>
      </c>
      <c r="O281" s="71"/>
      <c r="P281" s="200">
        <f>O281*H281</f>
        <v>0</v>
      </c>
      <c r="Q281" s="200">
        <v>1.67E-3</v>
      </c>
      <c r="R281" s="200">
        <f>Q281*H281</f>
        <v>2.0040000000000002E-2</v>
      </c>
      <c r="S281" s="200">
        <v>0</v>
      </c>
      <c r="T281" s="201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202" t="s">
        <v>865</v>
      </c>
      <c r="AT281" s="202" t="s">
        <v>167</v>
      </c>
      <c r="AU281" s="202" t="s">
        <v>84</v>
      </c>
      <c r="AY281" s="17" t="s">
        <v>164</v>
      </c>
      <c r="BE281" s="203">
        <f>IF(N281="základní",J281,0)</f>
        <v>0</v>
      </c>
      <c r="BF281" s="203">
        <f>IF(N281="snížená",J281,0)</f>
        <v>0</v>
      </c>
      <c r="BG281" s="203">
        <f>IF(N281="zákl. přenesená",J281,0)</f>
        <v>0</v>
      </c>
      <c r="BH281" s="203">
        <f>IF(N281="sníž. přenesená",J281,0)</f>
        <v>0</v>
      </c>
      <c r="BI281" s="203">
        <f>IF(N281="nulová",J281,0)</f>
        <v>0</v>
      </c>
      <c r="BJ281" s="17" t="s">
        <v>84</v>
      </c>
      <c r="BK281" s="203">
        <f>ROUND(I281*H281,2)</f>
        <v>0</v>
      </c>
      <c r="BL281" s="17" t="s">
        <v>865</v>
      </c>
      <c r="BM281" s="202" t="s">
        <v>3222</v>
      </c>
    </row>
    <row r="282" spans="1:65" s="2" customFormat="1" ht="11.25">
      <c r="A282" s="34"/>
      <c r="B282" s="35"/>
      <c r="C282" s="36"/>
      <c r="D282" s="204" t="s">
        <v>174</v>
      </c>
      <c r="E282" s="36"/>
      <c r="F282" s="205" t="s">
        <v>3221</v>
      </c>
      <c r="G282" s="36"/>
      <c r="H282" s="36"/>
      <c r="I282" s="206"/>
      <c r="J282" s="36"/>
      <c r="K282" s="36"/>
      <c r="L282" s="39"/>
      <c r="M282" s="207"/>
      <c r="N282" s="208"/>
      <c r="O282" s="71"/>
      <c r="P282" s="71"/>
      <c r="Q282" s="71"/>
      <c r="R282" s="71"/>
      <c r="S282" s="71"/>
      <c r="T282" s="72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7" t="s">
        <v>174</v>
      </c>
      <c r="AU282" s="17" t="s">
        <v>84</v>
      </c>
    </row>
    <row r="283" spans="1:65" s="13" customFormat="1" ht="11.25">
      <c r="B283" s="209"/>
      <c r="C283" s="210"/>
      <c r="D283" s="204" t="s">
        <v>176</v>
      </c>
      <c r="E283" s="211" t="s">
        <v>1</v>
      </c>
      <c r="F283" s="212" t="s">
        <v>3184</v>
      </c>
      <c r="G283" s="210"/>
      <c r="H283" s="213">
        <v>12</v>
      </c>
      <c r="I283" s="214"/>
      <c r="J283" s="210"/>
      <c r="K283" s="210"/>
      <c r="L283" s="215"/>
      <c r="M283" s="216"/>
      <c r="N283" s="217"/>
      <c r="O283" s="217"/>
      <c r="P283" s="217"/>
      <c r="Q283" s="217"/>
      <c r="R283" s="217"/>
      <c r="S283" s="217"/>
      <c r="T283" s="218"/>
      <c r="AT283" s="219" t="s">
        <v>176</v>
      </c>
      <c r="AU283" s="219" t="s">
        <v>84</v>
      </c>
      <c r="AV283" s="13" t="s">
        <v>84</v>
      </c>
      <c r="AW283" s="13" t="s">
        <v>32</v>
      </c>
      <c r="AX283" s="13" t="s">
        <v>82</v>
      </c>
      <c r="AY283" s="219" t="s">
        <v>164</v>
      </c>
    </row>
    <row r="284" spans="1:65" s="2" customFormat="1" ht="24.2" customHeight="1">
      <c r="A284" s="34"/>
      <c r="B284" s="35"/>
      <c r="C284" s="191" t="s">
        <v>3223</v>
      </c>
      <c r="D284" s="191" t="s">
        <v>167</v>
      </c>
      <c r="E284" s="192" t="s">
        <v>3224</v>
      </c>
      <c r="F284" s="193" t="s">
        <v>3225</v>
      </c>
      <c r="G284" s="194" t="s">
        <v>1673</v>
      </c>
      <c r="H284" s="195">
        <v>9</v>
      </c>
      <c r="I284" s="196"/>
      <c r="J284" s="197">
        <f>ROUND(I284*H284,2)</f>
        <v>0</v>
      </c>
      <c r="K284" s="193" t="s">
        <v>1</v>
      </c>
      <c r="L284" s="39"/>
      <c r="M284" s="198" t="s">
        <v>1</v>
      </c>
      <c r="N284" s="199" t="s">
        <v>42</v>
      </c>
      <c r="O284" s="71"/>
      <c r="P284" s="200">
        <f>O284*H284</f>
        <v>0</v>
      </c>
      <c r="Q284" s="200">
        <v>1.67E-3</v>
      </c>
      <c r="R284" s="200">
        <f>Q284*H284</f>
        <v>1.503E-2</v>
      </c>
      <c r="S284" s="200">
        <v>0</v>
      </c>
      <c r="T284" s="201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202" t="s">
        <v>865</v>
      </c>
      <c r="AT284" s="202" t="s">
        <v>167</v>
      </c>
      <c r="AU284" s="202" t="s">
        <v>84</v>
      </c>
      <c r="AY284" s="17" t="s">
        <v>164</v>
      </c>
      <c r="BE284" s="203">
        <f>IF(N284="základní",J284,0)</f>
        <v>0</v>
      </c>
      <c r="BF284" s="203">
        <f>IF(N284="snížená",J284,0)</f>
        <v>0</v>
      </c>
      <c r="BG284" s="203">
        <f>IF(N284="zákl. přenesená",J284,0)</f>
        <v>0</v>
      </c>
      <c r="BH284" s="203">
        <f>IF(N284="sníž. přenesená",J284,0)</f>
        <v>0</v>
      </c>
      <c r="BI284" s="203">
        <f>IF(N284="nulová",J284,0)</f>
        <v>0</v>
      </c>
      <c r="BJ284" s="17" t="s">
        <v>84</v>
      </c>
      <c r="BK284" s="203">
        <f>ROUND(I284*H284,2)</f>
        <v>0</v>
      </c>
      <c r="BL284" s="17" t="s">
        <v>865</v>
      </c>
      <c r="BM284" s="202" t="s">
        <v>3226</v>
      </c>
    </row>
    <row r="285" spans="1:65" s="2" customFormat="1" ht="11.25">
      <c r="A285" s="34"/>
      <c r="B285" s="35"/>
      <c r="C285" s="36"/>
      <c r="D285" s="204" t="s">
        <v>174</v>
      </c>
      <c r="E285" s="36"/>
      <c r="F285" s="205" t="s">
        <v>3225</v>
      </c>
      <c r="G285" s="36"/>
      <c r="H285" s="36"/>
      <c r="I285" s="206"/>
      <c r="J285" s="36"/>
      <c r="K285" s="36"/>
      <c r="L285" s="39"/>
      <c r="M285" s="207"/>
      <c r="N285" s="208"/>
      <c r="O285" s="71"/>
      <c r="P285" s="71"/>
      <c r="Q285" s="71"/>
      <c r="R285" s="71"/>
      <c r="S285" s="71"/>
      <c r="T285" s="72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7" t="s">
        <v>174</v>
      </c>
      <c r="AU285" s="17" t="s">
        <v>84</v>
      </c>
    </row>
    <row r="286" spans="1:65" s="13" customFormat="1" ht="11.25">
      <c r="B286" s="209"/>
      <c r="C286" s="210"/>
      <c r="D286" s="204" t="s">
        <v>176</v>
      </c>
      <c r="E286" s="211" t="s">
        <v>1</v>
      </c>
      <c r="F286" s="212" t="s">
        <v>3227</v>
      </c>
      <c r="G286" s="210"/>
      <c r="H286" s="213">
        <v>9</v>
      </c>
      <c r="I286" s="214"/>
      <c r="J286" s="210"/>
      <c r="K286" s="210"/>
      <c r="L286" s="215"/>
      <c r="M286" s="216"/>
      <c r="N286" s="217"/>
      <c r="O286" s="217"/>
      <c r="P286" s="217"/>
      <c r="Q286" s="217"/>
      <c r="R286" s="217"/>
      <c r="S286" s="217"/>
      <c r="T286" s="218"/>
      <c r="AT286" s="219" t="s">
        <v>176</v>
      </c>
      <c r="AU286" s="219" t="s">
        <v>84</v>
      </c>
      <c r="AV286" s="13" t="s">
        <v>84</v>
      </c>
      <c r="AW286" s="13" t="s">
        <v>32</v>
      </c>
      <c r="AX286" s="13" t="s">
        <v>82</v>
      </c>
      <c r="AY286" s="219" t="s">
        <v>164</v>
      </c>
    </row>
    <row r="287" spans="1:65" s="2" customFormat="1" ht="14.45" customHeight="1">
      <c r="A287" s="34"/>
      <c r="B287" s="35"/>
      <c r="C287" s="191" t="s">
        <v>3036</v>
      </c>
      <c r="D287" s="191" t="s">
        <v>167</v>
      </c>
      <c r="E287" s="192" t="s">
        <v>3228</v>
      </c>
      <c r="F287" s="193" t="s">
        <v>3229</v>
      </c>
      <c r="G287" s="194" t="s">
        <v>1673</v>
      </c>
      <c r="H287" s="195">
        <v>3</v>
      </c>
      <c r="I287" s="196"/>
      <c r="J287" s="197">
        <f>ROUND(I287*H287,2)</f>
        <v>0</v>
      </c>
      <c r="K287" s="193" t="s">
        <v>1</v>
      </c>
      <c r="L287" s="39"/>
      <c r="M287" s="198" t="s">
        <v>1</v>
      </c>
      <c r="N287" s="199" t="s">
        <v>42</v>
      </c>
      <c r="O287" s="71"/>
      <c r="P287" s="200">
        <f>O287*H287</f>
        <v>0</v>
      </c>
      <c r="Q287" s="200">
        <v>1.67E-3</v>
      </c>
      <c r="R287" s="200">
        <f>Q287*H287</f>
        <v>5.0100000000000006E-3</v>
      </c>
      <c r="S287" s="200">
        <v>0</v>
      </c>
      <c r="T287" s="201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202" t="s">
        <v>865</v>
      </c>
      <c r="AT287" s="202" t="s">
        <v>167</v>
      </c>
      <c r="AU287" s="202" t="s">
        <v>84</v>
      </c>
      <c r="AY287" s="17" t="s">
        <v>164</v>
      </c>
      <c r="BE287" s="203">
        <f>IF(N287="základní",J287,0)</f>
        <v>0</v>
      </c>
      <c r="BF287" s="203">
        <f>IF(N287="snížená",J287,0)</f>
        <v>0</v>
      </c>
      <c r="BG287" s="203">
        <f>IF(N287="zákl. přenesená",J287,0)</f>
        <v>0</v>
      </c>
      <c r="BH287" s="203">
        <f>IF(N287="sníž. přenesená",J287,0)</f>
        <v>0</v>
      </c>
      <c r="BI287" s="203">
        <f>IF(N287="nulová",J287,0)</f>
        <v>0</v>
      </c>
      <c r="BJ287" s="17" t="s">
        <v>84</v>
      </c>
      <c r="BK287" s="203">
        <f>ROUND(I287*H287,2)</f>
        <v>0</v>
      </c>
      <c r="BL287" s="17" t="s">
        <v>865</v>
      </c>
      <c r="BM287" s="202" t="s">
        <v>3230</v>
      </c>
    </row>
    <row r="288" spans="1:65" s="2" customFormat="1" ht="11.25">
      <c r="A288" s="34"/>
      <c r="B288" s="35"/>
      <c r="C288" s="36"/>
      <c r="D288" s="204" t="s">
        <v>174</v>
      </c>
      <c r="E288" s="36"/>
      <c r="F288" s="205" t="s">
        <v>3229</v>
      </c>
      <c r="G288" s="36"/>
      <c r="H288" s="36"/>
      <c r="I288" s="206"/>
      <c r="J288" s="36"/>
      <c r="K288" s="36"/>
      <c r="L288" s="39"/>
      <c r="M288" s="207"/>
      <c r="N288" s="208"/>
      <c r="O288" s="71"/>
      <c r="P288" s="71"/>
      <c r="Q288" s="71"/>
      <c r="R288" s="71"/>
      <c r="S288" s="71"/>
      <c r="T288" s="72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7" t="s">
        <v>174</v>
      </c>
      <c r="AU288" s="17" t="s">
        <v>84</v>
      </c>
    </row>
    <row r="289" spans="1:65" s="13" customFormat="1" ht="11.25">
      <c r="B289" s="209"/>
      <c r="C289" s="210"/>
      <c r="D289" s="204" t="s">
        <v>176</v>
      </c>
      <c r="E289" s="211" t="s">
        <v>1</v>
      </c>
      <c r="F289" s="212" t="s">
        <v>3207</v>
      </c>
      <c r="G289" s="210"/>
      <c r="H289" s="213">
        <v>3</v>
      </c>
      <c r="I289" s="214"/>
      <c r="J289" s="210"/>
      <c r="K289" s="210"/>
      <c r="L289" s="215"/>
      <c r="M289" s="216"/>
      <c r="N289" s="217"/>
      <c r="O289" s="217"/>
      <c r="P289" s="217"/>
      <c r="Q289" s="217"/>
      <c r="R289" s="217"/>
      <c r="S289" s="217"/>
      <c r="T289" s="218"/>
      <c r="AT289" s="219" t="s">
        <v>176</v>
      </c>
      <c r="AU289" s="219" t="s">
        <v>84</v>
      </c>
      <c r="AV289" s="13" t="s">
        <v>84</v>
      </c>
      <c r="AW289" s="13" t="s">
        <v>32</v>
      </c>
      <c r="AX289" s="13" t="s">
        <v>82</v>
      </c>
      <c r="AY289" s="219" t="s">
        <v>164</v>
      </c>
    </row>
    <row r="290" spans="1:65" s="2" customFormat="1" ht="14.45" customHeight="1">
      <c r="A290" s="34"/>
      <c r="B290" s="35"/>
      <c r="C290" s="191" t="s">
        <v>3231</v>
      </c>
      <c r="D290" s="191" t="s">
        <v>167</v>
      </c>
      <c r="E290" s="192" t="s">
        <v>3232</v>
      </c>
      <c r="F290" s="193" t="s">
        <v>3233</v>
      </c>
      <c r="G290" s="194" t="s">
        <v>1673</v>
      </c>
      <c r="H290" s="195">
        <v>3</v>
      </c>
      <c r="I290" s="196"/>
      <c r="J290" s="197">
        <f>ROUND(I290*H290,2)</f>
        <v>0</v>
      </c>
      <c r="K290" s="193" t="s">
        <v>1</v>
      </c>
      <c r="L290" s="39"/>
      <c r="M290" s="198" t="s">
        <v>1</v>
      </c>
      <c r="N290" s="199" t="s">
        <v>42</v>
      </c>
      <c r="O290" s="71"/>
      <c r="P290" s="200">
        <f>O290*H290</f>
        <v>0</v>
      </c>
      <c r="Q290" s="200">
        <v>1.67E-3</v>
      </c>
      <c r="R290" s="200">
        <f>Q290*H290</f>
        <v>5.0100000000000006E-3</v>
      </c>
      <c r="S290" s="200">
        <v>0</v>
      </c>
      <c r="T290" s="201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202" t="s">
        <v>865</v>
      </c>
      <c r="AT290" s="202" t="s">
        <v>167</v>
      </c>
      <c r="AU290" s="202" t="s">
        <v>84</v>
      </c>
      <c r="AY290" s="17" t="s">
        <v>164</v>
      </c>
      <c r="BE290" s="203">
        <f>IF(N290="základní",J290,0)</f>
        <v>0</v>
      </c>
      <c r="BF290" s="203">
        <f>IF(N290="snížená",J290,0)</f>
        <v>0</v>
      </c>
      <c r="BG290" s="203">
        <f>IF(N290="zákl. přenesená",J290,0)</f>
        <v>0</v>
      </c>
      <c r="BH290" s="203">
        <f>IF(N290="sníž. přenesená",J290,0)</f>
        <v>0</v>
      </c>
      <c r="BI290" s="203">
        <f>IF(N290="nulová",J290,0)</f>
        <v>0</v>
      </c>
      <c r="BJ290" s="17" t="s">
        <v>84</v>
      </c>
      <c r="BK290" s="203">
        <f>ROUND(I290*H290,2)</f>
        <v>0</v>
      </c>
      <c r="BL290" s="17" t="s">
        <v>865</v>
      </c>
      <c r="BM290" s="202" t="s">
        <v>3234</v>
      </c>
    </row>
    <row r="291" spans="1:65" s="2" customFormat="1" ht="11.25">
      <c r="A291" s="34"/>
      <c r="B291" s="35"/>
      <c r="C291" s="36"/>
      <c r="D291" s="204" t="s">
        <v>174</v>
      </c>
      <c r="E291" s="36"/>
      <c r="F291" s="205" t="s">
        <v>3233</v>
      </c>
      <c r="G291" s="36"/>
      <c r="H291" s="36"/>
      <c r="I291" s="206"/>
      <c r="J291" s="36"/>
      <c r="K291" s="36"/>
      <c r="L291" s="39"/>
      <c r="M291" s="207"/>
      <c r="N291" s="208"/>
      <c r="O291" s="71"/>
      <c r="P291" s="71"/>
      <c r="Q291" s="71"/>
      <c r="R291" s="71"/>
      <c r="S291" s="71"/>
      <c r="T291" s="72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7" t="s">
        <v>174</v>
      </c>
      <c r="AU291" s="17" t="s">
        <v>84</v>
      </c>
    </row>
    <row r="292" spans="1:65" s="13" customFormat="1" ht="11.25">
      <c r="B292" s="209"/>
      <c r="C292" s="210"/>
      <c r="D292" s="204" t="s">
        <v>176</v>
      </c>
      <c r="E292" s="211" t="s">
        <v>1</v>
      </c>
      <c r="F292" s="212" t="s">
        <v>3207</v>
      </c>
      <c r="G292" s="210"/>
      <c r="H292" s="213">
        <v>3</v>
      </c>
      <c r="I292" s="214"/>
      <c r="J292" s="210"/>
      <c r="K292" s="210"/>
      <c r="L292" s="215"/>
      <c r="M292" s="216"/>
      <c r="N292" s="217"/>
      <c r="O292" s="217"/>
      <c r="P292" s="217"/>
      <c r="Q292" s="217"/>
      <c r="R292" s="217"/>
      <c r="S292" s="217"/>
      <c r="T292" s="218"/>
      <c r="AT292" s="219" t="s">
        <v>176</v>
      </c>
      <c r="AU292" s="219" t="s">
        <v>84</v>
      </c>
      <c r="AV292" s="13" t="s">
        <v>84</v>
      </c>
      <c r="AW292" s="13" t="s">
        <v>32</v>
      </c>
      <c r="AX292" s="13" t="s">
        <v>82</v>
      </c>
      <c r="AY292" s="219" t="s">
        <v>164</v>
      </c>
    </row>
    <row r="293" spans="1:65" s="2" customFormat="1" ht="14.45" customHeight="1">
      <c r="A293" s="34"/>
      <c r="B293" s="35"/>
      <c r="C293" s="191" t="s">
        <v>3235</v>
      </c>
      <c r="D293" s="191" t="s">
        <v>167</v>
      </c>
      <c r="E293" s="192" t="s">
        <v>3236</v>
      </c>
      <c r="F293" s="193" t="s">
        <v>3237</v>
      </c>
      <c r="G293" s="194" t="s">
        <v>1673</v>
      </c>
      <c r="H293" s="195">
        <v>3</v>
      </c>
      <c r="I293" s="196"/>
      <c r="J293" s="197">
        <f>ROUND(I293*H293,2)</f>
        <v>0</v>
      </c>
      <c r="K293" s="193" t="s">
        <v>1</v>
      </c>
      <c r="L293" s="39"/>
      <c r="M293" s="198" t="s">
        <v>1</v>
      </c>
      <c r="N293" s="199" t="s">
        <v>42</v>
      </c>
      <c r="O293" s="71"/>
      <c r="P293" s="200">
        <f>O293*H293</f>
        <v>0</v>
      </c>
      <c r="Q293" s="200">
        <v>1.67E-3</v>
      </c>
      <c r="R293" s="200">
        <f>Q293*H293</f>
        <v>5.0100000000000006E-3</v>
      </c>
      <c r="S293" s="200">
        <v>0</v>
      </c>
      <c r="T293" s="201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202" t="s">
        <v>865</v>
      </c>
      <c r="AT293" s="202" t="s">
        <v>167</v>
      </c>
      <c r="AU293" s="202" t="s">
        <v>84</v>
      </c>
      <c r="AY293" s="17" t="s">
        <v>164</v>
      </c>
      <c r="BE293" s="203">
        <f>IF(N293="základní",J293,0)</f>
        <v>0</v>
      </c>
      <c r="BF293" s="203">
        <f>IF(N293="snížená",J293,0)</f>
        <v>0</v>
      </c>
      <c r="BG293" s="203">
        <f>IF(N293="zákl. přenesená",J293,0)</f>
        <v>0</v>
      </c>
      <c r="BH293" s="203">
        <f>IF(N293="sníž. přenesená",J293,0)</f>
        <v>0</v>
      </c>
      <c r="BI293" s="203">
        <f>IF(N293="nulová",J293,0)</f>
        <v>0</v>
      </c>
      <c r="BJ293" s="17" t="s">
        <v>84</v>
      </c>
      <c r="BK293" s="203">
        <f>ROUND(I293*H293,2)</f>
        <v>0</v>
      </c>
      <c r="BL293" s="17" t="s">
        <v>865</v>
      </c>
      <c r="BM293" s="202" t="s">
        <v>3238</v>
      </c>
    </row>
    <row r="294" spans="1:65" s="2" customFormat="1" ht="11.25">
      <c r="A294" s="34"/>
      <c r="B294" s="35"/>
      <c r="C294" s="36"/>
      <c r="D294" s="204" t="s">
        <v>174</v>
      </c>
      <c r="E294" s="36"/>
      <c r="F294" s="205" t="s">
        <v>3237</v>
      </c>
      <c r="G294" s="36"/>
      <c r="H294" s="36"/>
      <c r="I294" s="206"/>
      <c r="J294" s="36"/>
      <c r="K294" s="36"/>
      <c r="L294" s="39"/>
      <c r="M294" s="207"/>
      <c r="N294" s="208"/>
      <c r="O294" s="71"/>
      <c r="P294" s="71"/>
      <c r="Q294" s="71"/>
      <c r="R294" s="71"/>
      <c r="S294" s="71"/>
      <c r="T294" s="72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7" t="s">
        <v>174</v>
      </c>
      <c r="AU294" s="17" t="s">
        <v>84</v>
      </c>
    </row>
    <row r="295" spans="1:65" s="13" customFormat="1" ht="11.25">
      <c r="B295" s="209"/>
      <c r="C295" s="210"/>
      <c r="D295" s="204" t="s">
        <v>176</v>
      </c>
      <c r="E295" s="211" t="s">
        <v>1</v>
      </c>
      <c r="F295" s="212" t="s">
        <v>3207</v>
      </c>
      <c r="G295" s="210"/>
      <c r="H295" s="213">
        <v>3</v>
      </c>
      <c r="I295" s="214"/>
      <c r="J295" s="210"/>
      <c r="K295" s="210"/>
      <c r="L295" s="215"/>
      <c r="M295" s="216"/>
      <c r="N295" s="217"/>
      <c r="O295" s="217"/>
      <c r="P295" s="217"/>
      <c r="Q295" s="217"/>
      <c r="R295" s="217"/>
      <c r="S295" s="217"/>
      <c r="T295" s="218"/>
      <c r="AT295" s="219" t="s">
        <v>176</v>
      </c>
      <c r="AU295" s="219" t="s">
        <v>84</v>
      </c>
      <c r="AV295" s="13" t="s">
        <v>84</v>
      </c>
      <c r="AW295" s="13" t="s">
        <v>32</v>
      </c>
      <c r="AX295" s="13" t="s">
        <v>82</v>
      </c>
      <c r="AY295" s="219" t="s">
        <v>164</v>
      </c>
    </row>
    <row r="296" spans="1:65" s="2" customFormat="1" ht="14.45" customHeight="1">
      <c r="A296" s="34"/>
      <c r="B296" s="35"/>
      <c r="C296" s="191" t="s">
        <v>3239</v>
      </c>
      <c r="D296" s="191" t="s">
        <v>167</v>
      </c>
      <c r="E296" s="192" t="s">
        <v>3240</v>
      </c>
      <c r="F296" s="193" t="s">
        <v>3241</v>
      </c>
      <c r="G296" s="194" t="s">
        <v>1673</v>
      </c>
      <c r="H296" s="195">
        <v>6</v>
      </c>
      <c r="I296" s="196"/>
      <c r="J296" s="197">
        <f>ROUND(I296*H296,2)</f>
        <v>0</v>
      </c>
      <c r="K296" s="193" t="s">
        <v>1</v>
      </c>
      <c r="L296" s="39"/>
      <c r="M296" s="198" t="s">
        <v>1</v>
      </c>
      <c r="N296" s="199" t="s">
        <v>42</v>
      </c>
      <c r="O296" s="71"/>
      <c r="P296" s="200">
        <f>O296*H296</f>
        <v>0</v>
      </c>
      <c r="Q296" s="200">
        <v>1.67E-3</v>
      </c>
      <c r="R296" s="200">
        <f>Q296*H296</f>
        <v>1.0020000000000001E-2</v>
      </c>
      <c r="S296" s="200">
        <v>0</v>
      </c>
      <c r="T296" s="201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202" t="s">
        <v>865</v>
      </c>
      <c r="AT296" s="202" t="s">
        <v>167</v>
      </c>
      <c r="AU296" s="202" t="s">
        <v>84</v>
      </c>
      <c r="AY296" s="17" t="s">
        <v>164</v>
      </c>
      <c r="BE296" s="203">
        <f>IF(N296="základní",J296,0)</f>
        <v>0</v>
      </c>
      <c r="BF296" s="203">
        <f>IF(N296="snížená",J296,0)</f>
        <v>0</v>
      </c>
      <c r="BG296" s="203">
        <f>IF(N296="zákl. přenesená",J296,0)</f>
        <v>0</v>
      </c>
      <c r="BH296" s="203">
        <f>IF(N296="sníž. přenesená",J296,0)</f>
        <v>0</v>
      </c>
      <c r="BI296" s="203">
        <f>IF(N296="nulová",J296,0)</f>
        <v>0</v>
      </c>
      <c r="BJ296" s="17" t="s">
        <v>84</v>
      </c>
      <c r="BK296" s="203">
        <f>ROUND(I296*H296,2)</f>
        <v>0</v>
      </c>
      <c r="BL296" s="17" t="s">
        <v>865</v>
      </c>
      <c r="BM296" s="202" t="s">
        <v>3242</v>
      </c>
    </row>
    <row r="297" spans="1:65" s="2" customFormat="1" ht="11.25">
      <c r="A297" s="34"/>
      <c r="B297" s="35"/>
      <c r="C297" s="36"/>
      <c r="D297" s="204" t="s">
        <v>174</v>
      </c>
      <c r="E297" s="36"/>
      <c r="F297" s="205" t="s">
        <v>3241</v>
      </c>
      <c r="G297" s="36"/>
      <c r="H297" s="36"/>
      <c r="I297" s="206"/>
      <c r="J297" s="36"/>
      <c r="K297" s="36"/>
      <c r="L297" s="39"/>
      <c r="M297" s="207"/>
      <c r="N297" s="208"/>
      <c r="O297" s="71"/>
      <c r="P297" s="71"/>
      <c r="Q297" s="71"/>
      <c r="R297" s="71"/>
      <c r="S297" s="71"/>
      <c r="T297" s="72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7" t="s">
        <v>174</v>
      </c>
      <c r="AU297" s="17" t="s">
        <v>84</v>
      </c>
    </row>
    <row r="298" spans="1:65" s="13" customFormat="1" ht="11.25">
      <c r="B298" s="209"/>
      <c r="C298" s="210"/>
      <c r="D298" s="204" t="s">
        <v>176</v>
      </c>
      <c r="E298" s="211" t="s">
        <v>1</v>
      </c>
      <c r="F298" s="212" t="s">
        <v>3188</v>
      </c>
      <c r="G298" s="210"/>
      <c r="H298" s="213">
        <v>6</v>
      </c>
      <c r="I298" s="214"/>
      <c r="J298" s="210"/>
      <c r="K298" s="210"/>
      <c r="L298" s="215"/>
      <c r="M298" s="216"/>
      <c r="N298" s="217"/>
      <c r="O298" s="217"/>
      <c r="P298" s="217"/>
      <c r="Q298" s="217"/>
      <c r="R298" s="217"/>
      <c r="S298" s="217"/>
      <c r="T298" s="218"/>
      <c r="AT298" s="219" t="s">
        <v>176</v>
      </c>
      <c r="AU298" s="219" t="s">
        <v>84</v>
      </c>
      <c r="AV298" s="13" t="s">
        <v>84</v>
      </c>
      <c r="AW298" s="13" t="s">
        <v>32</v>
      </c>
      <c r="AX298" s="13" t="s">
        <v>82</v>
      </c>
      <c r="AY298" s="219" t="s">
        <v>164</v>
      </c>
    </row>
    <row r="299" spans="1:65" s="2" customFormat="1" ht="14.45" customHeight="1">
      <c r="A299" s="34"/>
      <c r="B299" s="35"/>
      <c r="C299" s="191" t="s">
        <v>3243</v>
      </c>
      <c r="D299" s="191" t="s">
        <v>167</v>
      </c>
      <c r="E299" s="192" t="s">
        <v>3244</v>
      </c>
      <c r="F299" s="193" t="s">
        <v>3245</v>
      </c>
      <c r="G299" s="194" t="s">
        <v>1673</v>
      </c>
      <c r="H299" s="195">
        <v>3</v>
      </c>
      <c r="I299" s="196"/>
      <c r="J299" s="197">
        <f>ROUND(I299*H299,2)</f>
        <v>0</v>
      </c>
      <c r="K299" s="193" t="s">
        <v>1</v>
      </c>
      <c r="L299" s="39"/>
      <c r="M299" s="198" t="s">
        <v>1</v>
      </c>
      <c r="N299" s="199" t="s">
        <v>42</v>
      </c>
      <c r="O299" s="71"/>
      <c r="P299" s="200">
        <f>O299*H299</f>
        <v>0</v>
      </c>
      <c r="Q299" s="200">
        <v>1.67E-3</v>
      </c>
      <c r="R299" s="200">
        <f>Q299*H299</f>
        <v>5.0100000000000006E-3</v>
      </c>
      <c r="S299" s="200">
        <v>0</v>
      </c>
      <c r="T299" s="201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202" t="s">
        <v>865</v>
      </c>
      <c r="AT299" s="202" t="s">
        <v>167</v>
      </c>
      <c r="AU299" s="202" t="s">
        <v>84</v>
      </c>
      <c r="AY299" s="17" t="s">
        <v>164</v>
      </c>
      <c r="BE299" s="203">
        <f>IF(N299="základní",J299,0)</f>
        <v>0</v>
      </c>
      <c r="BF299" s="203">
        <f>IF(N299="snížená",J299,0)</f>
        <v>0</v>
      </c>
      <c r="BG299" s="203">
        <f>IF(N299="zákl. přenesená",J299,0)</f>
        <v>0</v>
      </c>
      <c r="BH299" s="203">
        <f>IF(N299="sníž. přenesená",J299,0)</f>
        <v>0</v>
      </c>
      <c r="BI299" s="203">
        <f>IF(N299="nulová",J299,0)</f>
        <v>0</v>
      </c>
      <c r="BJ299" s="17" t="s">
        <v>84</v>
      </c>
      <c r="BK299" s="203">
        <f>ROUND(I299*H299,2)</f>
        <v>0</v>
      </c>
      <c r="BL299" s="17" t="s">
        <v>865</v>
      </c>
      <c r="BM299" s="202" t="s">
        <v>3246</v>
      </c>
    </row>
    <row r="300" spans="1:65" s="2" customFormat="1" ht="11.25">
      <c r="A300" s="34"/>
      <c r="B300" s="35"/>
      <c r="C300" s="36"/>
      <c r="D300" s="204" t="s">
        <v>174</v>
      </c>
      <c r="E300" s="36"/>
      <c r="F300" s="205" t="s">
        <v>3245</v>
      </c>
      <c r="G300" s="36"/>
      <c r="H300" s="36"/>
      <c r="I300" s="206"/>
      <c r="J300" s="36"/>
      <c r="K300" s="36"/>
      <c r="L300" s="39"/>
      <c r="M300" s="207"/>
      <c r="N300" s="208"/>
      <c r="O300" s="71"/>
      <c r="P300" s="71"/>
      <c r="Q300" s="71"/>
      <c r="R300" s="71"/>
      <c r="S300" s="71"/>
      <c r="T300" s="72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T300" s="17" t="s">
        <v>174</v>
      </c>
      <c r="AU300" s="17" t="s">
        <v>84</v>
      </c>
    </row>
    <row r="301" spans="1:65" s="13" customFormat="1" ht="11.25">
      <c r="B301" s="209"/>
      <c r="C301" s="210"/>
      <c r="D301" s="204" t="s">
        <v>176</v>
      </c>
      <c r="E301" s="211" t="s">
        <v>1</v>
      </c>
      <c r="F301" s="212" t="s">
        <v>3207</v>
      </c>
      <c r="G301" s="210"/>
      <c r="H301" s="213">
        <v>3</v>
      </c>
      <c r="I301" s="214"/>
      <c r="J301" s="210"/>
      <c r="K301" s="210"/>
      <c r="L301" s="215"/>
      <c r="M301" s="216"/>
      <c r="N301" s="217"/>
      <c r="O301" s="217"/>
      <c r="P301" s="217"/>
      <c r="Q301" s="217"/>
      <c r="R301" s="217"/>
      <c r="S301" s="217"/>
      <c r="T301" s="218"/>
      <c r="AT301" s="219" t="s">
        <v>176</v>
      </c>
      <c r="AU301" s="219" t="s">
        <v>84</v>
      </c>
      <c r="AV301" s="13" t="s">
        <v>84</v>
      </c>
      <c r="AW301" s="13" t="s">
        <v>32</v>
      </c>
      <c r="AX301" s="13" t="s">
        <v>82</v>
      </c>
      <c r="AY301" s="219" t="s">
        <v>164</v>
      </c>
    </row>
    <row r="302" spans="1:65" s="2" customFormat="1" ht="14.45" customHeight="1">
      <c r="A302" s="34"/>
      <c r="B302" s="35"/>
      <c r="C302" s="191" t="s">
        <v>1072</v>
      </c>
      <c r="D302" s="191" t="s">
        <v>167</v>
      </c>
      <c r="E302" s="192" t="s">
        <v>3247</v>
      </c>
      <c r="F302" s="193" t="s">
        <v>3248</v>
      </c>
      <c r="G302" s="194" t="s">
        <v>1673</v>
      </c>
      <c r="H302" s="195">
        <v>3</v>
      </c>
      <c r="I302" s="196"/>
      <c r="J302" s="197">
        <f>ROUND(I302*H302,2)</f>
        <v>0</v>
      </c>
      <c r="K302" s="193" t="s">
        <v>1</v>
      </c>
      <c r="L302" s="39"/>
      <c r="M302" s="198" t="s">
        <v>1</v>
      </c>
      <c r="N302" s="199" t="s">
        <v>42</v>
      </c>
      <c r="O302" s="71"/>
      <c r="P302" s="200">
        <f>O302*H302</f>
        <v>0</v>
      </c>
      <c r="Q302" s="200">
        <v>1.67E-3</v>
      </c>
      <c r="R302" s="200">
        <f>Q302*H302</f>
        <v>5.0100000000000006E-3</v>
      </c>
      <c r="S302" s="200">
        <v>0</v>
      </c>
      <c r="T302" s="201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202" t="s">
        <v>865</v>
      </c>
      <c r="AT302" s="202" t="s">
        <v>167</v>
      </c>
      <c r="AU302" s="202" t="s">
        <v>84</v>
      </c>
      <c r="AY302" s="17" t="s">
        <v>164</v>
      </c>
      <c r="BE302" s="203">
        <f>IF(N302="základní",J302,0)</f>
        <v>0</v>
      </c>
      <c r="BF302" s="203">
        <f>IF(N302="snížená",J302,0)</f>
        <v>0</v>
      </c>
      <c r="BG302" s="203">
        <f>IF(N302="zákl. přenesená",J302,0)</f>
        <v>0</v>
      </c>
      <c r="BH302" s="203">
        <f>IF(N302="sníž. přenesená",J302,0)</f>
        <v>0</v>
      </c>
      <c r="BI302" s="203">
        <f>IF(N302="nulová",J302,0)</f>
        <v>0</v>
      </c>
      <c r="BJ302" s="17" t="s">
        <v>84</v>
      </c>
      <c r="BK302" s="203">
        <f>ROUND(I302*H302,2)</f>
        <v>0</v>
      </c>
      <c r="BL302" s="17" t="s">
        <v>865</v>
      </c>
      <c r="BM302" s="202" t="s">
        <v>3249</v>
      </c>
    </row>
    <row r="303" spans="1:65" s="2" customFormat="1" ht="11.25">
      <c r="A303" s="34"/>
      <c r="B303" s="35"/>
      <c r="C303" s="36"/>
      <c r="D303" s="204" t="s">
        <v>174</v>
      </c>
      <c r="E303" s="36"/>
      <c r="F303" s="205" t="s">
        <v>3248</v>
      </c>
      <c r="G303" s="36"/>
      <c r="H303" s="36"/>
      <c r="I303" s="206"/>
      <c r="J303" s="36"/>
      <c r="K303" s="36"/>
      <c r="L303" s="39"/>
      <c r="M303" s="207"/>
      <c r="N303" s="208"/>
      <c r="O303" s="71"/>
      <c r="P303" s="71"/>
      <c r="Q303" s="71"/>
      <c r="R303" s="71"/>
      <c r="S303" s="71"/>
      <c r="T303" s="72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T303" s="17" t="s">
        <v>174</v>
      </c>
      <c r="AU303" s="17" t="s">
        <v>84</v>
      </c>
    </row>
    <row r="304" spans="1:65" s="13" customFormat="1" ht="11.25">
      <c r="B304" s="209"/>
      <c r="C304" s="210"/>
      <c r="D304" s="204" t="s">
        <v>176</v>
      </c>
      <c r="E304" s="211" t="s">
        <v>1</v>
      </c>
      <c r="F304" s="212" t="s">
        <v>3207</v>
      </c>
      <c r="G304" s="210"/>
      <c r="H304" s="213">
        <v>3</v>
      </c>
      <c r="I304" s="214"/>
      <c r="J304" s="210"/>
      <c r="K304" s="210"/>
      <c r="L304" s="215"/>
      <c r="M304" s="216"/>
      <c r="N304" s="217"/>
      <c r="O304" s="217"/>
      <c r="P304" s="217"/>
      <c r="Q304" s="217"/>
      <c r="R304" s="217"/>
      <c r="S304" s="217"/>
      <c r="T304" s="218"/>
      <c r="AT304" s="219" t="s">
        <v>176</v>
      </c>
      <c r="AU304" s="219" t="s">
        <v>84</v>
      </c>
      <c r="AV304" s="13" t="s">
        <v>84</v>
      </c>
      <c r="AW304" s="13" t="s">
        <v>32</v>
      </c>
      <c r="AX304" s="13" t="s">
        <v>82</v>
      </c>
      <c r="AY304" s="219" t="s">
        <v>164</v>
      </c>
    </row>
    <row r="305" spans="1:65" s="2" customFormat="1" ht="14.45" customHeight="1">
      <c r="A305" s="34"/>
      <c r="B305" s="35"/>
      <c r="C305" s="191" t="s">
        <v>469</v>
      </c>
      <c r="D305" s="191" t="s">
        <v>167</v>
      </c>
      <c r="E305" s="192" t="s">
        <v>3250</v>
      </c>
      <c r="F305" s="193" t="s">
        <v>3251</v>
      </c>
      <c r="G305" s="194" t="s">
        <v>1673</v>
      </c>
      <c r="H305" s="195">
        <v>3</v>
      </c>
      <c r="I305" s="196"/>
      <c r="J305" s="197">
        <f>ROUND(I305*H305,2)</f>
        <v>0</v>
      </c>
      <c r="K305" s="193" t="s">
        <v>1</v>
      </c>
      <c r="L305" s="39"/>
      <c r="M305" s="198" t="s">
        <v>1</v>
      </c>
      <c r="N305" s="199" t="s">
        <v>42</v>
      </c>
      <c r="O305" s="71"/>
      <c r="P305" s="200">
        <f>O305*H305</f>
        <v>0</v>
      </c>
      <c r="Q305" s="200">
        <v>1.67E-3</v>
      </c>
      <c r="R305" s="200">
        <f>Q305*H305</f>
        <v>5.0100000000000006E-3</v>
      </c>
      <c r="S305" s="200">
        <v>0</v>
      </c>
      <c r="T305" s="201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202" t="s">
        <v>865</v>
      </c>
      <c r="AT305" s="202" t="s">
        <v>167</v>
      </c>
      <c r="AU305" s="202" t="s">
        <v>84</v>
      </c>
      <c r="AY305" s="17" t="s">
        <v>164</v>
      </c>
      <c r="BE305" s="203">
        <f>IF(N305="základní",J305,0)</f>
        <v>0</v>
      </c>
      <c r="BF305" s="203">
        <f>IF(N305="snížená",J305,0)</f>
        <v>0</v>
      </c>
      <c r="BG305" s="203">
        <f>IF(N305="zákl. přenesená",J305,0)</f>
        <v>0</v>
      </c>
      <c r="BH305" s="203">
        <f>IF(N305="sníž. přenesená",J305,0)</f>
        <v>0</v>
      </c>
      <c r="BI305" s="203">
        <f>IF(N305="nulová",J305,0)</f>
        <v>0</v>
      </c>
      <c r="BJ305" s="17" t="s">
        <v>84</v>
      </c>
      <c r="BK305" s="203">
        <f>ROUND(I305*H305,2)</f>
        <v>0</v>
      </c>
      <c r="BL305" s="17" t="s">
        <v>865</v>
      </c>
      <c r="BM305" s="202" t="s">
        <v>3252</v>
      </c>
    </row>
    <row r="306" spans="1:65" s="2" customFormat="1" ht="11.25">
      <c r="A306" s="34"/>
      <c r="B306" s="35"/>
      <c r="C306" s="36"/>
      <c r="D306" s="204" t="s">
        <v>174</v>
      </c>
      <c r="E306" s="36"/>
      <c r="F306" s="205" t="s">
        <v>3251</v>
      </c>
      <c r="G306" s="36"/>
      <c r="H306" s="36"/>
      <c r="I306" s="206"/>
      <c r="J306" s="36"/>
      <c r="K306" s="36"/>
      <c r="L306" s="39"/>
      <c r="M306" s="207"/>
      <c r="N306" s="208"/>
      <c r="O306" s="71"/>
      <c r="P306" s="71"/>
      <c r="Q306" s="71"/>
      <c r="R306" s="71"/>
      <c r="S306" s="71"/>
      <c r="T306" s="72"/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T306" s="17" t="s">
        <v>174</v>
      </c>
      <c r="AU306" s="17" t="s">
        <v>84</v>
      </c>
    </row>
    <row r="307" spans="1:65" s="13" customFormat="1" ht="11.25">
      <c r="B307" s="209"/>
      <c r="C307" s="210"/>
      <c r="D307" s="204" t="s">
        <v>176</v>
      </c>
      <c r="E307" s="211" t="s">
        <v>1</v>
      </c>
      <c r="F307" s="212" t="s">
        <v>3207</v>
      </c>
      <c r="G307" s="210"/>
      <c r="H307" s="213">
        <v>3</v>
      </c>
      <c r="I307" s="214"/>
      <c r="J307" s="210"/>
      <c r="K307" s="210"/>
      <c r="L307" s="215"/>
      <c r="M307" s="216"/>
      <c r="N307" s="217"/>
      <c r="O307" s="217"/>
      <c r="P307" s="217"/>
      <c r="Q307" s="217"/>
      <c r="R307" s="217"/>
      <c r="S307" s="217"/>
      <c r="T307" s="218"/>
      <c r="AT307" s="219" t="s">
        <v>176</v>
      </c>
      <c r="AU307" s="219" t="s">
        <v>84</v>
      </c>
      <c r="AV307" s="13" t="s">
        <v>84</v>
      </c>
      <c r="AW307" s="13" t="s">
        <v>32</v>
      </c>
      <c r="AX307" s="13" t="s">
        <v>82</v>
      </c>
      <c r="AY307" s="219" t="s">
        <v>164</v>
      </c>
    </row>
    <row r="308" spans="1:65" s="2" customFormat="1" ht="14.45" customHeight="1">
      <c r="A308" s="34"/>
      <c r="B308" s="35"/>
      <c r="C308" s="191" t="s">
        <v>1078</v>
      </c>
      <c r="D308" s="191" t="s">
        <v>167</v>
      </c>
      <c r="E308" s="192" t="s">
        <v>3253</v>
      </c>
      <c r="F308" s="193" t="s">
        <v>3254</v>
      </c>
      <c r="G308" s="194" t="s">
        <v>1673</v>
      </c>
      <c r="H308" s="195">
        <v>1</v>
      </c>
      <c r="I308" s="196"/>
      <c r="J308" s="197">
        <f>ROUND(I308*H308,2)</f>
        <v>0</v>
      </c>
      <c r="K308" s="193" t="s">
        <v>1</v>
      </c>
      <c r="L308" s="39"/>
      <c r="M308" s="198" t="s">
        <v>1</v>
      </c>
      <c r="N308" s="199" t="s">
        <v>42</v>
      </c>
      <c r="O308" s="71"/>
      <c r="P308" s="200">
        <f>O308*H308</f>
        <v>0</v>
      </c>
      <c r="Q308" s="200">
        <v>1.67E-3</v>
      </c>
      <c r="R308" s="200">
        <f>Q308*H308</f>
        <v>1.67E-3</v>
      </c>
      <c r="S308" s="200">
        <v>0</v>
      </c>
      <c r="T308" s="201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202" t="s">
        <v>865</v>
      </c>
      <c r="AT308" s="202" t="s">
        <v>167</v>
      </c>
      <c r="AU308" s="202" t="s">
        <v>84</v>
      </c>
      <c r="AY308" s="17" t="s">
        <v>164</v>
      </c>
      <c r="BE308" s="203">
        <f>IF(N308="základní",J308,0)</f>
        <v>0</v>
      </c>
      <c r="BF308" s="203">
        <f>IF(N308="snížená",J308,0)</f>
        <v>0</v>
      </c>
      <c r="BG308" s="203">
        <f>IF(N308="zákl. přenesená",J308,0)</f>
        <v>0</v>
      </c>
      <c r="BH308" s="203">
        <f>IF(N308="sníž. přenesená",J308,0)</f>
        <v>0</v>
      </c>
      <c r="BI308" s="203">
        <f>IF(N308="nulová",J308,0)</f>
        <v>0</v>
      </c>
      <c r="BJ308" s="17" t="s">
        <v>84</v>
      </c>
      <c r="BK308" s="203">
        <f>ROUND(I308*H308,2)</f>
        <v>0</v>
      </c>
      <c r="BL308" s="17" t="s">
        <v>865</v>
      </c>
      <c r="BM308" s="202" t="s">
        <v>3255</v>
      </c>
    </row>
    <row r="309" spans="1:65" s="2" customFormat="1" ht="11.25">
      <c r="A309" s="34"/>
      <c r="B309" s="35"/>
      <c r="C309" s="36"/>
      <c r="D309" s="204" t="s">
        <v>174</v>
      </c>
      <c r="E309" s="36"/>
      <c r="F309" s="205" t="s">
        <v>3254</v>
      </c>
      <c r="G309" s="36"/>
      <c r="H309" s="36"/>
      <c r="I309" s="206"/>
      <c r="J309" s="36"/>
      <c r="K309" s="36"/>
      <c r="L309" s="39"/>
      <c r="M309" s="207"/>
      <c r="N309" s="208"/>
      <c r="O309" s="71"/>
      <c r="P309" s="71"/>
      <c r="Q309" s="71"/>
      <c r="R309" s="71"/>
      <c r="S309" s="71"/>
      <c r="T309" s="72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7" t="s">
        <v>174</v>
      </c>
      <c r="AU309" s="17" t="s">
        <v>84</v>
      </c>
    </row>
    <row r="310" spans="1:65" s="13" customFormat="1" ht="11.25">
      <c r="B310" s="209"/>
      <c r="C310" s="210"/>
      <c r="D310" s="204" t="s">
        <v>176</v>
      </c>
      <c r="E310" s="211" t="s">
        <v>1</v>
      </c>
      <c r="F310" s="212" t="s">
        <v>3201</v>
      </c>
      <c r="G310" s="210"/>
      <c r="H310" s="213">
        <v>1</v>
      </c>
      <c r="I310" s="214"/>
      <c r="J310" s="210"/>
      <c r="K310" s="210"/>
      <c r="L310" s="215"/>
      <c r="M310" s="216"/>
      <c r="N310" s="217"/>
      <c r="O310" s="217"/>
      <c r="P310" s="217"/>
      <c r="Q310" s="217"/>
      <c r="R310" s="217"/>
      <c r="S310" s="217"/>
      <c r="T310" s="218"/>
      <c r="AT310" s="219" t="s">
        <v>176</v>
      </c>
      <c r="AU310" s="219" t="s">
        <v>84</v>
      </c>
      <c r="AV310" s="13" t="s">
        <v>84</v>
      </c>
      <c r="AW310" s="13" t="s">
        <v>32</v>
      </c>
      <c r="AX310" s="13" t="s">
        <v>82</v>
      </c>
      <c r="AY310" s="219" t="s">
        <v>164</v>
      </c>
    </row>
    <row r="311" spans="1:65" s="2" customFormat="1" ht="14.45" customHeight="1">
      <c r="A311" s="34"/>
      <c r="B311" s="35"/>
      <c r="C311" s="191" t="s">
        <v>1081</v>
      </c>
      <c r="D311" s="191" t="s">
        <v>167</v>
      </c>
      <c r="E311" s="192" t="s">
        <v>3256</v>
      </c>
      <c r="F311" s="193" t="s">
        <v>3257</v>
      </c>
      <c r="G311" s="194" t="s">
        <v>1673</v>
      </c>
      <c r="H311" s="195">
        <v>14</v>
      </c>
      <c r="I311" s="196"/>
      <c r="J311" s="197">
        <f>ROUND(I311*H311,2)</f>
        <v>0</v>
      </c>
      <c r="K311" s="193" t="s">
        <v>1</v>
      </c>
      <c r="L311" s="39"/>
      <c r="M311" s="198" t="s">
        <v>1</v>
      </c>
      <c r="N311" s="199" t="s">
        <v>42</v>
      </c>
      <c r="O311" s="71"/>
      <c r="P311" s="200">
        <f>O311*H311</f>
        <v>0</v>
      </c>
      <c r="Q311" s="200">
        <v>1.67E-3</v>
      </c>
      <c r="R311" s="200">
        <f>Q311*H311</f>
        <v>2.3380000000000001E-2</v>
      </c>
      <c r="S311" s="200">
        <v>0</v>
      </c>
      <c r="T311" s="201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202" t="s">
        <v>865</v>
      </c>
      <c r="AT311" s="202" t="s">
        <v>167</v>
      </c>
      <c r="AU311" s="202" t="s">
        <v>84</v>
      </c>
      <c r="AY311" s="17" t="s">
        <v>164</v>
      </c>
      <c r="BE311" s="203">
        <f>IF(N311="základní",J311,0)</f>
        <v>0</v>
      </c>
      <c r="BF311" s="203">
        <f>IF(N311="snížená",J311,0)</f>
        <v>0</v>
      </c>
      <c r="BG311" s="203">
        <f>IF(N311="zákl. přenesená",J311,0)</f>
        <v>0</v>
      </c>
      <c r="BH311" s="203">
        <f>IF(N311="sníž. přenesená",J311,0)</f>
        <v>0</v>
      </c>
      <c r="BI311" s="203">
        <f>IF(N311="nulová",J311,0)</f>
        <v>0</v>
      </c>
      <c r="BJ311" s="17" t="s">
        <v>84</v>
      </c>
      <c r="BK311" s="203">
        <f>ROUND(I311*H311,2)</f>
        <v>0</v>
      </c>
      <c r="BL311" s="17" t="s">
        <v>865</v>
      </c>
      <c r="BM311" s="202" t="s">
        <v>3258</v>
      </c>
    </row>
    <row r="312" spans="1:65" s="2" customFormat="1" ht="11.25">
      <c r="A312" s="34"/>
      <c r="B312" s="35"/>
      <c r="C312" s="36"/>
      <c r="D312" s="204" t="s">
        <v>174</v>
      </c>
      <c r="E312" s="36"/>
      <c r="F312" s="205" t="s">
        <v>3257</v>
      </c>
      <c r="G312" s="36"/>
      <c r="H312" s="36"/>
      <c r="I312" s="206"/>
      <c r="J312" s="36"/>
      <c r="K312" s="36"/>
      <c r="L312" s="39"/>
      <c r="M312" s="207"/>
      <c r="N312" s="208"/>
      <c r="O312" s="71"/>
      <c r="P312" s="71"/>
      <c r="Q312" s="71"/>
      <c r="R312" s="71"/>
      <c r="S312" s="71"/>
      <c r="T312" s="72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7" t="s">
        <v>174</v>
      </c>
      <c r="AU312" s="17" t="s">
        <v>84</v>
      </c>
    </row>
    <row r="313" spans="1:65" s="13" customFormat="1" ht="11.25">
      <c r="B313" s="209"/>
      <c r="C313" s="210"/>
      <c r="D313" s="204" t="s">
        <v>176</v>
      </c>
      <c r="E313" s="211" t="s">
        <v>1</v>
      </c>
      <c r="F313" s="212" t="s">
        <v>3259</v>
      </c>
      <c r="G313" s="210"/>
      <c r="H313" s="213">
        <v>14</v>
      </c>
      <c r="I313" s="214"/>
      <c r="J313" s="210"/>
      <c r="K313" s="210"/>
      <c r="L313" s="215"/>
      <c r="M313" s="216"/>
      <c r="N313" s="217"/>
      <c r="O313" s="217"/>
      <c r="P313" s="217"/>
      <c r="Q313" s="217"/>
      <c r="R313" s="217"/>
      <c r="S313" s="217"/>
      <c r="T313" s="218"/>
      <c r="AT313" s="219" t="s">
        <v>176</v>
      </c>
      <c r="AU313" s="219" t="s">
        <v>84</v>
      </c>
      <c r="AV313" s="13" t="s">
        <v>84</v>
      </c>
      <c r="AW313" s="13" t="s">
        <v>32</v>
      </c>
      <c r="AX313" s="13" t="s">
        <v>82</v>
      </c>
      <c r="AY313" s="219" t="s">
        <v>164</v>
      </c>
    </row>
    <row r="314" spans="1:65" s="2" customFormat="1" ht="14.45" customHeight="1">
      <c r="A314" s="34"/>
      <c r="B314" s="35"/>
      <c r="C314" s="191" t="s">
        <v>1087</v>
      </c>
      <c r="D314" s="191" t="s">
        <v>167</v>
      </c>
      <c r="E314" s="192" t="s">
        <v>3260</v>
      </c>
      <c r="F314" s="193" t="s">
        <v>3261</v>
      </c>
      <c r="G314" s="194" t="s">
        <v>1673</v>
      </c>
      <c r="H314" s="195">
        <v>2</v>
      </c>
      <c r="I314" s="196"/>
      <c r="J314" s="197">
        <f>ROUND(I314*H314,2)</f>
        <v>0</v>
      </c>
      <c r="K314" s="193" t="s">
        <v>1</v>
      </c>
      <c r="L314" s="39"/>
      <c r="M314" s="198" t="s">
        <v>1</v>
      </c>
      <c r="N314" s="199" t="s">
        <v>42</v>
      </c>
      <c r="O314" s="71"/>
      <c r="P314" s="200">
        <f>O314*H314</f>
        <v>0</v>
      </c>
      <c r="Q314" s="200">
        <v>1.67E-3</v>
      </c>
      <c r="R314" s="200">
        <f>Q314*H314</f>
        <v>3.3400000000000001E-3</v>
      </c>
      <c r="S314" s="200">
        <v>0</v>
      </c>
      <c r="T314" s="201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202" t="s">
        <v>865</v>
      </c>
      <c r="AT314" s="202" t="s">
        <v>167</v>
      </c>
      <c r="AU314" s="202" t="s">
        <v>84</v>
      </c>
      <c r="AY314" s="17" t="s">
        <v>164</v>
      </c>
      <c r="BE314" s="203">
        <f>IF(N314="základní",J314,0)</f>
        <v>0</v>
      </c>
      <c r="BF314" s="203">
        <f>IF(N314="snížená",J314,0)</f>
        <v>0</v>
      </c>
      <c r="BG314" s="203">
        <f>IF(N314="zákl. přenesená",J314,0)</f>
        <v>0</v>
      </c>
      <c r="BH314" s="203">
        <f>IF(N314="sníž. přenesená",J314,0)</f>
        <v>0</v>
      </c>
      <c r="BI314" s="203">
        <f>IF(N314="nulová",J314,0)</f>
        <v>0</v>
      </c>
      <c r="BJ314" s="17" t="s">
        <v>84</v>
      </c>
      <c r="BK314" s="203">
        <f>ROUND(I314*H314,2)</f>
        <v>0</v>
      </c>
      <c r="BL314" s="17" t="s">
        <v>865</v>
      </c>
      <c r="BM314" s="202" t="s">
        <v>3262</v>
      </c>
    </row>
    <row r="315" spans="1:65" s="2" customFormat="1" ht="11.25">
      <c r="A315" s="34"/>
      <c r="B315" s="35"/>
      <c r="C315" s="36"/>
      <c r="D315" s="204" t="s">
        <v>174</v>
      </c>
      <c r="E315" s="36"/>
      <c r="F315" s="205" t="s">
        <v>3261</v>
      </c>
      <c r="G315" s="36"/>
      <c r="H315" s="36"/>
      <c r="I315" s="206"/>
      <c r="J315" s="36"/>
      <c r="K315" s="36"/>
      <c r="L315" s="39"/>
      <c r="M315" s="207"/>
      <c r="N315" s="208"/>
      <c r="O315" s="71"/>
      <c r="P315" s="71"/>
      <c r="Q315" s="71"/>
      <c r="R315" s="71"/>
      <c r="S315" s="71"/>
      <c r="T315" s="72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T315" s="17" t="s">
        <v>174</v>
      </c>
      <c r="AU315" s="17" t="s">
        <v>84</v>
      </c>
    </row>
    <row r="316" spans="1:65" s="13" customFormat="1" ht="11.25">
      <c r="B316" s="209"/>
      <c r="C316" s="210"/>
      <c r="D316" s="204" t="s">
        <v>176</v>
      </c>
      <c r="E316" s="211" t="s">
        <v>1</v>
      </c>
      <c r="F316" s="212" t="s">
        <v>3263</v>
      </c>
      <c r="G316" s="210"/>
      <c r="H316" s="213">
        <v>2</v>
      </c>
      <c r="I316" s="214"/>
      <c r="J316" s="210"/>
      <c r="K316" s="210"/>
      <c r="L316" s="215"/>
      <c r="M316" s="216"/>
      <c r="N316" s="217"/>
      <c r="O316" s="217"/>
      <c r="P316" s="217"/>
      <c r="Q316" s="217"/>
      <c r="R316" s="217"/>
      <c r="S316" s="217"/>
      <c r="T316" s="218"/>
      <c r="AT316" s="219" t="s">
        <v>176</v>
      </c>
      <c r="AU316" s="219" t="s">
        <v>84</v>
      </c>
      <c r="AV316" s="13" t="s">
        <v>84</v>
      </c>
      <c r="AW316" s="13" t="s">
        <v>32</v>
      </c>
      <c r="AX316" s="13" t="s">
        <v>82</v>
      </c>
      <c r="AY316" s="219" t="s">
        <v>164</v>
      </c>
    </row>
    <row r="317" spans="1:65" s="2" customFormat="1" ht="24.2" customHeight="1">
      <c r="A317" s="34"/>
      <c r="B317" s="35"/>
      <c r="C317" s="191" t="s">
        <v>1091</v>
      </c>
      <c r="D317" s="191" t="s">
        <v>167</v>
      </c>
      <c r="E317" s="192" t="s">
        <v>3264</v>
      </c>
      <c r="F317" s="193" t="s">
        <v>3265</v>
      </c>
      <c r="G317" s="194" t="s">
        <v>1673</v>
      </c>
      <c r="H317" s="195">
        <v>9</v>
      </c>
      <c r="I317" s="196"/>
      <c r="J317" s="197">
        <f>ROUND(I317*H317,2)</f>
        <v>0</v>
      </c>
      <c r="K317" s="193" t="s">
        <v>1</v>
      </c>
      <c r="L317" s="39"/>
      <c r="M317" s="198" t="s">
        <v>1</v>
      </c>
      <c r="N317" s="199" t="s">
        <v>42</v>
      </c>
      <c r="O317" s="71"/>
      <c r="P317" s="200">
        <f>O317*H317</f>
        <v>0</v>
      </c>
      <c r="Q317" s="200">
        <v>1.67E-3</v>
      </c>
      <c r="R317" s="200">
        <f>Q317*H317</f>
        <v>1.503E-2</v>
      </c>
      <c r="S317" s="200">
        <v>0</v>
      </c>
      <c r="T317" s="201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202" t="s">
        <v>865</v>
      </c>
      <c r="AT317" s="202" t="s">
        <v>167</v>
      </c>
      <c r="AU317" s="202" t="s">
        <v>84</v>
      </c>
      <c r="AY317" s="17" t="s">
        <v>164</v>
      </c>
      <c r="BE317" s="203">
        <f>IF(N317="základní",J317,0)</f>
        <v>0</v>
      </c>
      <c r="BF317" s="203">
        <f>IF(N317="snížená",J317,0)</f>
        <v>0</v>
      </c>
      <c r="BG317" s="203">
        <f>IF(N317="zákl. přenesená",J317,0)</f>
        <v>0</v>
      </c>
      <c r="BH317" s="203">
        <f>IF(N317="sníž. přenesená",J317,0)</f>
        <v>0</v>
      </c>
      <c r="BI317" s="203">
        <f>IF(N317="nulová",J317,0)</f>
        <v>0</v>
      </c>
      <c r="BJ317" s="17" t="s">
        <v>84</v>
      </c>
      <c r="BK317" s="203">
        <f>ROUND(I317*H317,2)</f>
        <v>0</v>
      </c>
      <c r="BL317" s="17" t="s">
        <v>865</v>
      </c>
      <c r="BM317" s="202" t="s">
        <v>3266</v>
      </c>
    </row>
    <row r="318" spans="1:65" s="2" customFormat="1" ht="11.25">
      <c r="A318" s="34"/>
      <c r="B318" s="35"/>
      <c r="C318" s="36"/>
      <c r="D318" s="204" t="s">
        <v>174</v>
      </c>
      <c r="E318" s="36"/>
      <c r="F318" s="205" t="s">
        <v>3265</v>
      </c>
      <c r="G318" s="36"/>
      <c r="H318" s="36"/>
      <c r="I318" s="206"/>
      <c r="J318" s="36"/>
      <c r="K318" s="36"/>
      <c r="L318" s="39"/>
      <c r="M318" s="207"/>
      <c r="N318" s="208"/>
      <c r="O318" s="71"/>
      <c r="P318" s="71"/>
      <c r="Q318" s="71"/>
      <c r="R318" s="71"/>
      <c r="S318" s="71"/>
      <c r="T318" s="72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7" t="s">
        <v>174</v>
      </c>
      <c r="AU318" s="17" t="s">
        <v>84</v>
      </c>
    </row>
    <row r="319" spans="1:65" s="13" customFormat="1" ht="11.25">
      <c r="B319" s="209"/>
      <c r="C319" s="210"/>
      <c r="D319" s="204" t="s">
        <v>176</v>
      </c>
      <c r="E319" s="211" t="s">
        <v>1</v>
      </c>
      <c r="F319" s="212" t="s">
        <v>3227</v>
      </c>
      <c r="G319" s="210"/>
      <c r="H319" s="213">
        <v>9</v>
      </c>
      <c r="I319" s="214"/>
      <c r="J319" s="210"/>
      <c r="K319" s="210"/>
      <c r="L319" s="215"/>
      <c r="M319" s="216"/>
      <c r="N319" s="217"/>
      <c r="O319" s="217"/>
      <c r="P319" s="217"/>
      <c r="Q319" s="217"/>
      <c r="R319" s="217"/>
      <c r="S319" s="217"/>
      <c r="T319" s="218"/>
      <c r="AT319" s="219" t="s">
        <v>176</v>
      </c>
      <c r="AU319" s="219" t="s">
        <v>84</v>
      </c>
      <c r="AV319" s="13" t="s">
        <v>84</v>
      </c>
      <c r="AW319" s="13" t="s">
        <v>32</v>
      </c>
      <c r="AX319" s="13" t="s">
        <v>82</v>
      </c>
      <c r="AY319" s="219" t="s">
        <v>164</v>
      </c>
    </row>
    <row r="320" spans="1:65" s="2" customFormat="1" ht="24.2" customHeight="1">
      <c r="A320" s="34"/>
      <c r="B320" s="35"/>
      <c r="C320" s="191" t="s">
        <v>1095</v>
      </c>
      <c r="D320" s="191" t="s">
        <v>167</v>
      </c>
      <c r="E320" s="192" t="s">
        <v>3267</v>
      </c>
      <c r="F320" s="193" t="s">
        <v>3268</v>
      </c>
      <c r="G320" s="194" t="s">
        <v>1673</v>
      </c>
      <c r="H320" s="195">
        <v>3</v>
      </c>
      <c r="I320" s="196"/>
      <c r="J320" s="197">
        <f>ROUND(I320*H320,2)</f>
        <v>0</v>
      </c>
      <c r="K320" s="193" t="s">
        <v>1</v>
      </c>
      <c r="L320" s="39"/>
      <c r="M320" s="198" t="s">
        <v>1</v>
      </c>
      <c r="N320" s="199" t="s">
        <v>42</v>
      </c>
      <c r="O320" s="71"/>
      <c r="P320" s="200">
        <f>O320*H320</f>
        <v>0</v>
      </c>
      <c r="Q320" s="200">
        <v>1.67E-3</v>
      </c>
      <c r="R320" s="200">
        <f>Q320*H320</f>
        <v>5.0100000000000006E-3</v>
      </c>
      <c r="S320" s="200">
        <v>0</v>
      </c>
      <c r="T320" s="201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202" t="s">
        <v>865</v>
      </c>
      <c r="AT320" s="202" t="s">
        <v>167</v>
      </c>
      <c r="AU320" s="202" t="s">
        <v>84</v>
      </c>
      <c r="AY320" s="17" t="s">
        <v>164</v>
      </c>
      <c r="BE320" s="203">
        <f>IF(N320="základní",J320,0)</f>
        <v>0</v>
      </c>
      <c r="BF320" s="203">
        <f>IF(N320="snížená",J320,0)</f>
        <v>0</v>
      </c>
      <c r="BG320" s="203">
        <f>IF(N320="zákl. přenesená",J320,0)</f>
        <v>0</v>
      </c>
      <c r="BH320" s="203">
        <f>IF(N320="sníž. přenesená",J320,0)</f>
        <v>0</v>
      </c>
      <c r="BI320" s="203">
        <f>IF(N320="nulová",J320,0)</f>
        <v>0</v>
      </c>
      <c r="BJ320" s="17" t="s">
        <v>84</v>
      </c>
      <c r="BK320" s="203">
        <f>ROUND(I320*H320,2)</f>
        <v>0</v>
      </c>
      <c r="BL320" s="17" t="s">
        <v>865</v>
      </c>
      <c r="BM320" s="202" t="s">
        <v>3269</v>
      </c>
    </row>
    <row r="321" spans="1:65" s="2" customFormat="1" ht="19.5">
      <c r="A321" s="34"/>
      <c r="B321" s="35"/>
      <c r="C321" s="36"/>
      <c r="D321" s="204" t="s">
        <v>174</v>
      </c>
      <c r="E321" s="36"/>
      <c r="F321" s="205" t="s">
        <v>3268</v>
      </c>
      <c r="G321" s="36"/>
      <c r="H321" s="36"/>
      <c r="I321" s="206"/>
      <c r="J321" s="36"/>
      <c r="K321" s="36"/>
      <c r="L321" s="39"/>
      <c r="M321" s="207"/>
      <c r="N321" s="208"/>
      <c r="O321" s="71"/>
      <c r="P321" s="71"/>
      <c r="Q321" s="71"/>
      <c r="R321" s="71"/>
      <c r="S321" s="71"/>
      <c r="T321" s="72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7" t="s">
        <v>174</v>
      </c>
      <c r="AU321" s="17" t="s">
        <v>84</v>
      </c>
    </row>
    <row r="322" spans="1:65" s="13" customFormat="1" ht="11.25">
      <c r="B322" s="209"/>
      <c r="C322" s="210"/>
      <c r="D322" s="204" t="s">
        <v>176</v>
      </c>
      <c r="E322" s="211" t="s">
        <v>1</v>
      </c>
      <c r="F322" s="212" t="s">
        <v>3207</v>
      </c>
      <c r="G322" s="210"/>
      <c r="H322" s="213">
        <v>3</v>
      </c>
      <c r="I322" s="214"/>
      <c r="J322" s="210"/>
      <c r="K322" s="210"/>
      <c r="L322" s="215"/>
      <c r="M322" s="216"/>
      <c r="N322" s="217"/>
      <c r="O322" s="217"/>
      <c r="P322" s="217"/>
      <c r="Q322" s="217"/>
      <c r="R322" s="217"/>
      <c r="S322" s="217"/>
      <c r="T322" s="218"/>
      <c r="AT322" s="219" t="s">
        <v>176</v>
      </c>
      <c r="AU322" s="219" t="s">
        <v>84</v>
      </c>
      <c r="AV322" s="13" t="s">
        <v>84</v>
      </c>
      <c r="AW322" s="13" t="s">
        <v>32</v>
      </c>
      <c r="AX322" s="13" t="s">
        <v>82</v>
      </c>
      <c r="AY322" s="219" t="s">
        <v>164</v>
      </c>
    </row>
    <row r="323" spans="1:65" s="2" customFormat="1" ht="14.45" customHeight="1">
      <c r="A323" s="34"/>
      <c r="B323" s="35"/>
      <c r="C323" s="191" t="s">
        <v>1101</v>
      </c>
      <c r="D323" s="191" t="s">
        <v>167</v>
      </c>
      <c r="E323" s="192" t="s">
        <v>3270</v>
      </c>
      <c r="F323" s="193" t="s">
        <v>3271</v>
      </c>
      <c r="G323" s="194" t="s">
        <v>1673</v>
      </c>
      <c r="H323" s="195">
        <v>12</v>
      </c>
      <c r="I323" s="196"/>
      <c r="J323" s="197">
        <f>ROUND(I323*H323,2)</f>
        <v>0</v>
      </c>
      <c r="K323" s="193" t="s">
        <v>1</v>
      </c>
      <c r="L323" s="39"/>
      <c r="M323" s="198" t="s">
        <v>1</v>
      </c>
      <c r="N323" s="199" t="s">
        <v>42</v>
      </c>
      <c r="O323" s="71"/>
      <c r="P323" s="200">
        <f>O323*H323</f>
        <v>0</v>
      </c>
      <c r="Q323" s="200">
        <v>1.67E-3</v>
      </c>
      <c r="R323" s="200">
        <f>Q323*H323</f>
        <v>2.0040000000000002E-2</v>
      </c>
      <c r="S323" s="200">
        <v>0</v>
      </c>
      <c r="T323" s="201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202" t="s">
        <v>865</v>
      </c>
      <c r="AT323" s="202" t="s">
        <v>167</v>
      </c>
      <c r="AU323" s="202" t="s">
        <v>84</v>
      </c>
      <c r="AY323" s="17" t="s">
        <v>164</v>
      </c>
      <c r="BE323" s="203">
        <f>IF(N323="základní",J323,0)</f>
        <v>0</v>
      </c>
      <c r="BF323" s="203">
        <f>IF(N323="snížená",J323,0)</f>
        <v>0</v>
      </c>
      <c r="BG323" s="203">
        <f>IF(N323="zákl. přenesená",J323,0)</f>
        <v>0</v>
      </c>
      <c r="BH323" s="203">
        <f>IF(N323="sníž. přenesená",J323,0)</f>
        <v>0</v>
      </c>
      <c r="BI323" s="203">
        <f>IF(N323="nulová",J323,0)</f>
        <v>0</v>
      </c>
      <c r="BJ323" s="17" t="s">
        <v>84</v>
      </c>
      <c r="BK323" s="203">
        <f>ROUND(I323*H323,2)</f>
        <v>0</v>
      </c>
      <c r="BL323" s="17" t="s">
        <v>865</v>
      </c>
      <c r="BM323" s="202" t="s">
        <v>3272</v>
      </c>
    </row>
    <row r="324" spans="1:65" s="2" customFormat="1" ht="11.25">
      <c r="A324" s="34"/>
      <c r="B324" s="35"/>
      <c r="C324" s="36"/>
      <c r="D324" s="204" t="s">
        <v>174</v>
      </c>
      <c r="E324" s="36"/>
      <c r="F324" s="205" t="s">
        <v>3271</v>
      </c>
      <c r="G324" s="36"/>
      <c r="H324" s="36"/>
      <c r="I324" s="206"/>
      <c r="J324" s="36"/>
      <c r="K324" s="36"/>
      <c r="L324" s="39"/>
      <c r="M324" s="207"/>
      <c r="N324" s="208"/>
      <c r="O324" s="71"/>
      <c r="P324" s="71"/>
      <c r="Q324" s="71"/>
      <c r="R324" s="71"/>
      <c r="S324" s="71"/>
      <c r="T324" s="72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T324" s="17" t="s">
        <v>174</v>
      </c>
      <c r="AU324" s="17" t="s">
        <v>84</v>
      </c>
    </row>
    <row r="325" spans="1:65" s="13" customFormat="1" ht="11.25">
      <c r="B325" s="209"/>
      <c r="C325" s="210"/>
      <c r="D325" s="204" t="s">
        <v>176</v>
      </c>
      <c r="E325" s="211" t="s">
        <v>1</v>
      </c>
      <c r="F325" s="212" t="s">
        <v>3184</v>
      </c>
      <c r="G325" s="210"/>
      <c r="H325" s="213">
        <v>12</v>
      </c>
      <c r="I325" s="214"/>
      <c r="J325" s="210"/>
      <c r="K325" s="210"/>
      <c r="L325" s="215"/>
      <c r="M325" s="216"/>
      <c r="N325" s="217"/>
      <c r="O325" s="217"/>
      <c r="P325" s="217"/>
      <c r="Q325" s="217"/>
      <c r="R325" s="217"/>
      <c r="S325" s="217"/>
      <c r="T325" s="218"/>
      <c r="AT325" s="219" t="s">
        <v>176</v>
      </c>
      <c r="AU325" s="219" t="s">
        <v>84</v>
      </c>
      <c r="AV325" s="13" t="s">
        <v>84</v>
      </c>
      <c r="AW325" s="13" t="s">
        <v>32</v>
      </c>
      <c r="AX325" s="13" t="s">
        <v>82</v>
      </c>
      <c r="AY325" s="219" t="s">
        <v>164</v>
      </c>
    </row>
    <row r="326" spans="1:65" s="2" customFormat="1" ht="14.45" customHeight="1">
      <c r="A326" s="34"/>
      <c r="B326" s="35"/>
      <c r="C326" s="191" t="s">
        <v>1104</v>
      </c>
      <c r="D326" s="191" t="s">
        <v>167</v>
      </c>
      <c r="E326" s="192" t="s">
        <v>3273</v>
      </c>
      <c r="F326" s="193" t="s">
        <v>3274</v>
      </c>
      <c r="G326" s="194" t="s">
        <v>1673</v>
      </c>
      <c r="H326" s="195">
        <v>1</v>
      </c>
      <c r="I326" s="196"/>
      <c r="J326" s="197">
        <f>ROUND(I326*H326,2)</f>
        <v>0</v>
      </c>
      <c r="K326" s="193" t="s">
        <v>1</v>
      </c>
      <c r="L326" s="39"/>
      <c r="M326" s="198" t="s">
        <v>1</v>
      </c>
      <c r="N326" s="199" t="s">
        <v>42</v>
      </c>
      <c r="O326" s="71"/>
      <c r="P326" s="200">
        <f>O326*H326</f>
        <v>0</v>
      </c>
      <c r="Q326" s="200">
        <v>1.67E-3</v>
      </c>
      <c r="R326" s="200">
        <f>Q326*H326</f>
        <v>1.67E-3</v>
      </c>
      <c r="S326" s="200">
        <v>0</v>
      </c>
      <c r="T326" s="201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202" t="s">
        <v>865</v>
      </c>
      <c r="AT326" s="202" t="s">
        <v>167</v>
      </c>
      <c r="AU326" s="202" t="s">
        <v>84</v>
      </c>
      <c r="AY326" s="17" t="s">
        <v>164</v>
      </c>
      <c r="BE326" s="203">
        <f>IF(N326="základní",J326,0)</f>
        <v>0</v>
      </c>
      <c r="BF326" s="203">
        <f>IF(N326="snížená",J326,0)</f>
        <v>0</v>
      </c>
      <c r="BG326" s="203">
        <f>IF(N326="zákl. přenesená",J326,0)</f>
        <v>0</v>
      </c>
      <c r="BH326" s="203">
        <f>IF(N326="sníž. přenesená",J326,0)</f>
        <v>0</v>
      </c>
      <c r="BI326" s="203">
        <f>IF(N326="nulová",J326,0)</f>
        <v>0</v>
      </c>
      <c r="BJ326" s="17" t="s">
        <v>84</v>
      </c>
      <c r="BK326" s="203">
        <f>ROUND(I326*H326,2)</f>
        <v>0</v>
      </c>
      <c r="BL326" s="17" t="s">
        <v>865</v>
      </c>
      <c r="BM326" s="202" t="s">
        <v>3275</v>
      </c>
    </row>
    <row r="327" spans="1:65" s="2" customFormat="1" ht="11.25">
      <c r="A327" s="34"/>
      <c r="B327" s="35"/>
      <c r="C327" s="36"/>
      <c r="D327" s="204" t="s">
        <v>174</v>
      </c>
      <c r="E327" s="36"/>
      <c r="F327" s="205" t="s">
        <v>3274</v>
      </c>
      <c r="G327" s="36"/>
      <c r="H327" s="36"/>
      <c r="I327" s="206"/>
      <c r="J327" s="36"/>
      <c r="K327" s="36"/>
      <c r="L327" s="39"/>
      <c r="M327" s="207"/>
      <c r="N327" s="208"/>
      <c r="O327" s="71"/>
      <c r="P327" s="71"/>
      <c r="Q327" s="71"/>
      <c r="R327" s="71"/>
      <c r="S327" s="71"/>
      <c r="T327" s="72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T327" s="17" t="s">
        <v>174</v>
      </c>
      <c r="AU327" s="17" t="s">
        <v>84</v>
      </c>
    </row>
    <row r="328" spans="1:65" s="13" customFormat="1" ht="11.25">
      <c r="B328" s="209"/>
      <c r="C328" s="210"/>
      <c r="D328" s="204" t="s">
        <v>176</v>
      </c>
      <c r="E328" s="211" t="s">
        <v>1</v>
      </c>
      <c r="F328" s="212" t="s">
        <v>3201</v>
      </c>
      <c r="G328" s="210"/>
      <c r="H328" s="213">
        <v>1</v>
      </c>
      <c r="I328" s="214"/>
      <c r="J328" s="210"/>
      <c r="K328" s="210"/>
      <c r="L328" s="215"/>
      <c r="M328" s="216"/>
      <c r="N328" s="217"/>
      <c r="O328" s="217"/>
      <c r="P328" s="217"/>
      <c r="Q328" s="217"/>
      <c r="R328" s="217"/>
      <c r="S328" s="217"/>
      <c r="T328" s="218"/>
      <c r="AT328" s="219" t="s">
        <v>176</v>
      </c>
      <c r="AU328" s="219" t="s">
        <v>84</v>
      </c>
      <c r="AV328" s="13" t="s">
        <v>84</v>
      </c>
      <c r="AW328" s="13" t="s">
        <v>32</v>
      </c>
      <c r="AX328" s="13" t="s">
        <v>82</v>
      </c>
      <c r="AY328" s="219" t="s">
        <v>164</v>
      </c>
    </row>
    <row r="329" spans="1:65" s="2" customFormat="1" ht="14.45" customHeight="1">
      <c r="A329" s="34"/>
      <c r="B329" s="35"/>
      <c r="C329" s="191" t="s">
        <v>312</v>
      </c>
      <c r="D329" s="191" t="s">
        <v>167</v>
      </c>
      <c r="E329" s="192" t="s">
        <v>3276</v>
      </c>
      <c r="F329" s="193" t="s">
        <v>3277</v>
      </c>
      <c r="G329" s="194" t="s">
        <v>1673</v>
      </c>
      <c r="H329" s="195">
        <v>10</v>
      </c>
      <c r="I329" s="196"/>
      <c r="J329" s="197">
        <f>ROUND(I329*H329,2)</f>
        <v>0</v>
      </c>
      <c r="K329" s="193" t="s">
        <v>1</v>
      </c>
      <c r="L329" s="39"/>
      <c r="M329" s="198" t="s">
        <v>1</v>
      </c>
      <c r="N329" s="199" t="s">
        <v>42</v>
      </c>
      <c r="O329" s="71"/>
      <c r="P329" s="200">
        <f>O329*H329</f>
        <v>0</v>
      </c>
      <c r="Q329" s="200">
        <v>1.67E-3</v>
      </c>
      <c r="R329" s="200">
        <f>Q329*H329</f>
        <v>1.67E-2</v>
      </c>
      <c r="S329" s="200">
        <v>0</v>
      </c>
      <c r="T329" s="201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202" t="s">
        <v>865</v>
      </c>
      <c r="AT329" s="202" t="s">
        <v>167</v>
      </c>
      <c r="AU329" s="202" t="s">
        <v>84</v>
      </c>
      <c r="AY329" s="17" t="s">
        <v>164</v>
      </c>
      <c r="BE329" s="203">
        <f>IF(N329="základní",J329,0)</f>
        <v>0</v>
      </c>
      <c r="BF329" s="203">
        <f>IF(N329="snížená",J329,0)</f>
        <v>0</v>
      </c>
      <c r="BG329" s="203">
        <f>IF(N329="zákl. přenesená",J329,0)</f>
        <v>0</v>
      </c>
      <c r="BH329" s="203">
        <f>IF(N329="sníž. přenesená",J329,0)</f>
        <v>0</v>
      </c>
      <c r="BI329" s="203">
        <f>IF(N329="nulová",J329,0)</f>
        <v>0</v>
      </c>
      <c r="BJ329" s="17" t="s">
        <v>84</v>
      </c>
      <c r="BK329" s="203">
        <f>ROUND(I329*H329,2)</f>
        <v>0</v>
      </c>
      <c r="BL329" s="17" t="s">
        <v>865</v>
      </c>
      <c r="BM329" s="202" t="s">
        <v>3278</v>
      </c>
    </row>
    <row r="330" spans="1:65" s="2" customFormat="1" ht="11.25">
      <c r="A330" s="34"/>
      <c r="B330" s="35"/>
      <c r="C330" s="36"/>
      <c r="D330" s="204" t="s">
        <v>174</v>
      </c>
      <c r="E330" s="36"/>
      <c r="F330" s="205" t="s">
        <v>3277</v>
      </c>
      <c r="G330" s="36"/>
      <c r="H330" s="36"/>
      <c r="I330" s="206"/>
      <c r="J330" s="36"/>
      <c r="K330" s="36"/>
      <c r="L330" s="39"/>
      <c r="M330" s="207"/>
      <c r="N330" s="208"/>
      <c r="O330" s="71"/>
      <c r="P330" s="71"/>
      <c r="Q330" s="71"/>
      <c r="R330" s="71"/>
      <c r="S330" s="71"/>
      <c r="T330" s="72"/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T330" s="17" t="s">
        <v>174</v>
      </c>
      <c r="AU330" s="17" t="s">
        <v>84</v>
      </c>
    </row>
    <row r="331" spans="1:65" s="13" customFormat="1" ht="11.25">
      <c r="B331" s="209"/>
      <c r="C331" s="210"/>
      <c r="D331" s="204" t="s">
        <v>176</v>
      </c>
      <c r="E331" s="211" t="s">
        <v>1</v>
      </c>
      <c r="F331" s="212" t="s">
        <v>3279</v>
      </c>
      <c r="G331" s="210"/>
      <c r="H331" s="213">
        <v>10</v>
      </c>
      <c r="I331" s="214"/>
      <c r="J331" s="210"/>
      <c r="K331" s="210"/>
      <c r="L331" s="215"/>
      <c r="M331" s="216"/>
      <c r="N331" s="217"/>
      <c r="O331" s="217"/>
      <c r="P331" s="217"/>
      <c r="Q331" s="217"/>
      <c r="R331" s="217"/>
      <c r="S331" s="217"/>
      <c r="T331" s="218"/>
      <c r="AT331" s="219" t="s">
        <v>176</v>
      </c>
      <c r="AU331" s="219" t="s">
        <v>84</v>
      </c>
      <c r="AV331" s="13" t="s">
        <v>84</v>
      </c>
      <c r="AW331" s="13" t="s">
        <v>32</v>
      </c>
      <c r="AX331" s="13" t="s">
        <v>82</v>
      </c>
      <c r="AY331" s="219" t="s">
        <v>164</v>
      </c>
    </row>
    <row r="332" spans="1:65" s="2" customFormat="1" ht="14.45" customHeight="1">
      <c r="A332" s="34"/>
      <c r="B332" s="35"/>
      <c r="C332" s="191" t="s">
        <v>477</v>
      </c>
      <c r="D332" s="191" t="s">
        <v>167</v>
      </c>
      <c r="E332" s="192" t="s">
        <v>3280</v>
      </c>
      <c r="F332" s="193" t="s">
        <v>3281</v>
      </c>
      <c r="G332" s="194" t="s">
        <v>1673</v>
      </c>
      <c r="H332" s="195">
        <v>1</v>
      </c>
      <c r="I332" s="196"/>
      <c r="J332" s="197">
        <f>ROUND(I332*H332,2)</f>
        <v>0</v>
      </c>
      <c r="K332" s="193" t="s">
        <v>1</v>
      </c>
      <c r="L332" s="39"/>
      <c r="M332" s="198" t="s">
        <v>1</v>
      </c>
      <c r="N332" s="199" t="s">
        <v>42</v>
      </c>
      <c r="O332" s="71"/>
      <c r="P332" s="200">
        <f>O332*H332</f>
        <v>0</v>
      </c>
      <c r="Q332" s="200">
        <v>1.67E-3</v>
      </c>
      <c r="R332" s="200">
        <f>Q332*H332</f>
        <v>1.67E-3</v>
      </c>
      <c r="S332" s="200">
        <v>0</v>
      </c>
      <c r="T332" s="201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202" t="s">
        <v>865</v>
      </c>
      <c r="AT332" s="202" t="s">
        <v>167</v>
      </c>
      <c r="AU332" s="202" t="s">
        <v>84</v>
      </c>
      <c r="AY332" s="17" t="s">
        <v>164</v>
      </c>
      <c r="BE332" s="203">
        <f>IF(N332="základní",J332,0)</f>
        <v>0</v>
      </c>
      <c r="BF332" s="203">
        <f>IF(N332="snížená",J332,0)</f>
        <v>0</v>
      </c>
      <c r="BG332" s="203">
        <f>IF(N332="zákl. přenesená",J332,0)</f>
        <v>0</v>
      </c>
      <c r="BH332" s="203">
        <f>IF(N332="sníž. přenesená",J332,0)</f>
        <v>0</v>
      </c>
      <c r="BI332" s="203">
        <f>IF(N332="nulová",J332,0)</f>
        <v>0</v>
      </c>
      <c r="BJ332" s="17" t="s">
        <v>84</v>
      </c>
      <c r="BK332" s="203">
        <f>ROUND(I332*H332,2)</f>
        <v>0</v>
      </c>
      <c r="BL332" s="17" t="s">
        <v>865</v>
      </c>
      <c r="BM332" s="202" t="s">
        <v>3282</v>
      </c>
    </row>
    <row r="333" spans="1:65" s="2" customFormat="1" ht="11.25">
      <c r="A333" s="34"/>
      <c r="B333" s="35"/>
      <c r="C333" s="36"/>
      <c r="D333" s="204" t="s">
        <v>174</v>
      </c>
      <c r="E333" s="36"/>
      <c r="F333" s="205" t="s">
        <v>3281</v>
      </c>
      <c r="G333" s="36"/>
      <c r="H333" s="36"/>
      <c r="I333" s="206"/>
      <c r="J333" s="36"/>
      <c r="K333" s="36"/>
      <c r="L333" s="39"/>
      <c r="M333" s="207"/>
      <c r="N333" s="208"/>
      <c r="O333" s="71"/>
      <c r="P333" s="71"/>
      <c r="Q333" s="71"/>
      <c r="R333" s="71"/>
      <c r="S333" s="71"/>
      <c r="T333" s="72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T333" s="17" t="s">
        <v>174</v>
      </c>
      <c r="AU333" s="17" t="s">
        <v>84</v>
      </c>
    </row>
    <row r="334" spans="1:65" s="13" customFormat="1" ht="11.25">
      <c r="B334" s="209"/>
      <c r="C334" s="210"/>
      <c r="D334" s="204" t="s">
        <v>176</v>
      </c>
      <c r="E334" s="211" t="s">
        <v>1</v>
      </c>
      <c r="F334" s="212" t="s">
        <v>3201</v>
      </c>
      <c r="G334" s="210"/>
      <c r="H334" s="213">
        <v>1</v>
      </c>
      <c r="I334" s="214"/>
      <c r="J334" s="210"/>
      <c r="K334" s="210"/>
      <c r="L334" s="215"/>
      <c r="M334" s="216"/>
      <c r="N334" s="217"/>
      <c r="O334" s="217"/>
      <c r="P334" s="217"/>
      <c r="Q334" s="217"/>
      <c r="R334" s="217"/>
      <c r="S334" s="217"/>
      <c r="T334" s="218"/>
      <c r="AT334" s="219" t="s">
        <v>176</v>
      </c>
      <c r="AU334" s="219" t="s">
        <v>84</v>
      </c>
      <c r="AV334" s="13" t="s">
        <v>84</v>
      </c>
      <c r="AW334" s="13" t="s">
        <v>32</v>
      </c>
      <c r="AX334" s="13" t="s">
        <v>82</v>
      </c>
      <c r="AY334" s="219" t="s">
        <v>164</v>
      </c>
    </row>
    <row r="335" spans="1:65" s="2" customFormat="1" ht="14.45" customHeight="1">
      <c r="A335" s="34"/>
      <c r="B335" s="35"/>
      <c r="C335" s="191" t="s">
        <v>463</v>
      </c>
      <c r="D335" s="191" t="s">
        <v>167</v>
      </c>
      <c r="E335" s="192" t="s">
        <v>3283</v>
      </c>
      <c r="F335" s="193" t="s">
        <v>3284</v>
      </c>
      <c r="G335" s="194" t="s">
        <v>1673</v>
      </c>
      <c r="H335" s="195">
        <v>4</v>
      </c>
      <c r="I335" s="196"/>
      <c r="J335" s="197">
        <f>ROUND(I335*H335,2)</f>
        <v>0</v>
      </c>
      <c r="K335" s="193" t="s">
        <v>1</v>
      </c>
      <c r="L335" s="39"/>
      <c r="M335" s="198" t="s">
        <v>1</v>
      </c>
      <c r="N335" s="199" t="s">
        <v>42</v>
      </c>
      <c r="O335" s="71"/>
      <c r="P335" s="200">
        <f>O335*H335</f>
        <v>0</v>
      </c>
      <c r="Q335" s="200">
        <v>1.67E-3</v>
      </c>
      <c r="R335" s="200">
        <f>Q335*H335</f>
        <v>6.6800000000000002E-3</v>
      </c>
      <c r="S335" s="200">
        <v>0</v>
      </c>
      <c r="T335" s="201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202" t="s">
        <v>865</v>
      </c>
      <c r="AT335" s="202" t="s">
        <v>167</v>
      </c>
      <c r="AU335" s="202" t="s">
        <v>84</v>
      </c>
      <c r="AY335" s="17" t="s">
        <v>164</v>
      </c>
      <c r="BE335" s="203">
        <f>IF(N335="základní",J335,0)</f>
        <v>0</v>
      </c>
      <c r="BF335" s="203">
        <f>IF(N335="snížená",J335,0)</f>
        <v>0</v>
      </c>
      <c r="BG335" s="203">
        <f>IF(N335="zákl. přenesená",J335,0)</f>
        <v>0</v>
      </c>
      <c r="BH335" s="203">
        <f>IF(N335="sníž. přenesená",J335,0)</f>
        <v>0</v>
      </c>
      <c r="BI335" s="203">
        <f>IF(N335="nulová",J335,0)</f>
        <v>0</v>
      </c>
      <c r="BJ335" s="17" t="s">
        <v>84</v>
      </c>
      <c r="BK335" s="203">
        <f>ROUND(I335*H335,2)</f>
        <v>0</v>
      </c>
      <c r="BL335" s="17" t="s">
        <v>865</v>
      </c>
      <c r="BM335" s="202" t="s">
        <v>3285</v>
      </c>
    </row>
    <row r="336" spans="1:65" s="2" customFormat="1" ht="11.25">
      <c r="A336" s="34"/>
      <c r="B336" s="35"/>
      <c r="C336" s="36"/>
      <c r="D336" s="204" t="s">
        <v>174</v>
      </c>
      <c r="E336" s="36"/>
      <c r="F336" s="205" t="s">
        <v>3284</v>
      </c>
      <c r="G336" s="36"/>
      <c r="H336" s="36"/>
      <c r="I336" s="206"/>
      <c r="J336" s="36"/>
      <c r="K336" s="36"/>
      <c r="L336" s="39"/>
      <c r="M336" s="207"/>
      <c r="N336" s="208"/>
      <c r="O336" s="71"/>
      <c r="P336" s="71"/>
      <c r="Q336" s="71"/>
      <c r="R336" s="71"/>
      <c r="S336" s="71"/>
      <c r="T336" s="72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T336" s="17" t="s">
        <v>174</v>
      </c>
      <c r="AU336" s="17" t="s">
        <v>84</v>
      </c>
    </row>
    <row r="337" spans="1:65" s="13" customFormat="1" ht="11.25">
      <c r="B337" s="209"/>
      <c r="C337" s="210"/>
      <c r="D337" s="204" t="s">
        <v>176</v>
      </c>
      <c r="E337" s="211" t="s">
        <v>1</v>
      </c>
      <c r="F337" s="212" t="s">
        <v>3286</v>
      </c>
      <c r="G337" s="210"/>
      <c r="H337" s="213">
        <v>4</v>
      </c>
      <c r="I337" s="214"/>
      <c r="J337" s="210"/>
      <c r="K337" s="210"/>
      <c r="L337" s="215"/>
      <c r="M337" s="216"/>
      <c r="N337" s="217"/>
      <c r="O337" s="217"/>
      <c r="P337" s="217"/>
      <c r="Q337" s="217"/>
      <c r="R337" s="217"/>
      <c r="S337" s="217"/>
      <c r="T337" s="218"/>
      <c r="AT337" s="219" t="s">
        <v>176</v>
      </c>
      <c r="AU337" s="219" t="s">
        <v>84</v>
      </c>
      <c r="AV337" s="13" t="s">
        <v>84</v>
      </c>
      <c r="AW337" s="13" t="s">
        <v>32</v>
      </c>
      <c r="AX337" s="13" t="s">
        <v>82</v>
      </c>
      <c r="AY337" s="219" t="s">
        <v>164</v>
      </c>
    </row>
    <row r="338" spans="1:65" s="2" customFormat="1" ht="14.45" customHeight="1">
      <c r="A338" s="34"/>
      <c r="B338" s="35"/>
      <c r="C338" s="191" t="s">
        <v>291</v>
      </c>
      <c r="D338" s="191" t="s">
        <v>167</v>
      </c>
      <c r="E338" s="192" t="s">
        <v>3287</v>
      </c>
      <c r="F338" s="193" t="s">
        <v>3288</v>
      </c>
      <c r="G338" s="194" t="s">
        <v>1673</v>
      </c>
      <c r="H338" s="195">
        <v>4</v>
      </c>
      <c r="I338" s="196"/>
      <c r="J338" s="197">
        <f>ROUND(I338*H338,2)</f>
        <v>0</v>
      </c>
      <c r="K338" s="193" t="s">
        <v>1</v>
      </c>
      <c r="L338" s="39"/>
      <c r="M338" s="198" t="s">
        <v>1</v>
      </c>
      <c r="N338" s="199" t="s">
        <v>42</v>
      </c>
      <c r="O338" s="71"/>
      <c r="P338" s="200">
        <f>O338*H338</f>
        <v>0</v>
      </c>
      <c r="Q338" s="200">
        <v>1.67E-3</v>
      </c>
      <c r="R338" s="200">
        <f>Q338*H338</f>
        <v>6.6800000000000002E-3</v>
      </c>
      <c r="S338" s="200">
        <v>0</v>
      </c>
      <c r="T338" s="201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202" t="s">
        <v>865</v>
      </c>
      <c r="AT338" s="202" t="s">
        <v>167</v>
      </c>
      <c r="AU338" s="202" t="s">
        <v>84</v>
      </c>
      <c r="AY338" s="17" t="s">
        <v>164</v>
      </c>
      <c r="BE338" s="203">
        <f>IF(N338="základní",J338,0)</f>
        <v>0</v>
      </c>
      <c r="BF338" s="203">
        <f>IF(N338="snížená",J338,0)</f>
        <v>0</v>
      </c>
      <c r="BG338" s="203">
        <f>IF(N338="zákl. přenesená",J338,0)</f>
        <v>0</v>
      </c>
      <c r="BH338" s="203">
        <f>IF(N338="sníž. přenesená",J338,0)</f>
        <v>0</v>
      </c>
      <c r="BI338" s="203">
        <f>IF(N338="nulová",J338,0)</f>
        <v>0</v>
      </c>
      <c r="BJ338" s="17" t="s">
        <v>84</v>
      </c>
      <c r="BK338" s="203">
        <f>ROUND(I338*H338,2)</f>
        <v>0</v>
      </c>
      <c r="BL338" s="17" t="s">
        <v>865</v>
      </c>
      <c r="BM338" s="202" t="s">
        <v>3289</v>
      </c>
    </row>
    <row r="339" spans="1:65" s="2" customFormat="1" ht="11.25">
      <c r="A339" s="34"/>
      <c r="B339" s="35"/>
      <c r="C339" s="36"/>
      <c r="D339" s="204" t="s">
        <v>174</v>
      </c>
      <c r="E339" s="36"/>
      <c r="F339" s="205" t="s">
        <v>3288</v>
      </c>
      <c r="G339" s="36"/>
      <c r="H339" s="36"/>
      <c r="I339" s="206"/>
      <c r="J339" s="36"/>
      <c r="K339" s="36"/>
      <c r="L339" s="39"/>
      <c r="M339" s="207"/>
      <c r="N339" s="208"/>
      <c r="O339" s="71"/>
      <c r="P339" s="71"/>
      <c r="Q339" s="71"/>
      <c r="R339" s="71"/>
      <c r="S339" s="71"/>
      <c r="T339" s="72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7" t="s">
        <v>174</v>
      </c>
      <c r="AU339" s="17" t="s">
        <v>84</v>
      </c>
    </row>
    <row r="340" spans="1:65" s="13" customFormat="1" ht="11.25">
      <c r="B340" s="209"/>
      <c r="C340" s="210"/>
      <c r="D340" s="204" t="s">
        <v>176</v>
      </c>
      <c r="E340" s="211" t="s">
        <v>1</v>
      </c>
      <c r="F340" s="212" t="s">
        <v>3286</v>
      </c>
      <c r="G340" s="210"/>
      <c r="H340" s="213">
        <v>4</v>
      </c>
      <c r="I340" s="214"/>
      <c r="J340" s="210"/>
      <c r="K340" s="210"/>
      <c r="L340" s="215"/>
      <c r="M340" s="216"/>
      <c r="N340" s="217"/>
      <c r="O340" s="217"/>
      <c r="P340" s="217"/>
      <c r="Q340" s="217"/>
      <c r="R340" s="217"/>
      <c r="S340" s="217"/>
      <c r="T340" s="218"/>
      <c r="AT340" s="219" t="s">
        <v>176</v>
      </c>
      <c r="AU340" s="219" t="s">
        <v>84</v>
      </c>
      <c r="AV340" s="13" t="s">
        <v>84</v>
      </c>
      <c r="AW340" s="13" t="s">
        <v>32</v>
      </c>
      <c r="AX340" s="13" t="s">
        <v>82</v>
      </c>
      <c r="AY340" s="219" t="s">
        <v>164</v>
      </c>
    </row>
    <row r="341" spans="1:65" s="2" customFormat="1" ht="14.45" customHeight="1">
      <c r="A341" s="34"/>
      <c r="B341" s="35"/>
      <c r="C341" s="191" t="s">
        <v>285</v>
      </c>
      <c r="D341" s="191" t="s">
        <v>167</v>
      </c>
      <c r="E341" s="192" t="s">
        <v>3290</v>
      </c>
      <c r="F341" s="193" t="s">
        <v>3291</v>
      </c>
      <c r="G341" s="194" t="s">
        <v>1673</v>
      </c>
      <c r="H341" s="195">
        <v>4</v>
      </c>
      <c r="I341" s="196"/>
      <c r="J341" s="197">
        <f>ROUND(I341*H341,2)</f>
        <v>0</v>
      </c>
      <c r="K341" s="193" t="s">
        <v>1</v>
      </c>
      <c r="L341" s="39"/>
      <c r="M341" s="198" t="s">
        <v>1</v>
      </c>
      <c r="N341" s="199" t="s">
        <v>42</v>
      </c>
      <c r="O341" s="71"/>
      <c r="P341" s="200">
        <f>O341*H341</f>
        <v>0</v>
      </c>
      <c r="Q341" s="200">
        <v>1.67E-3</v>
      </c>
      <c r="R341" s="200">
        <f>Q341*H341</f>
        <v>6.6800000000000002E-3</v>
      </c>
      <c r="S341" s="200">
        <v>0</v>
      </c>
      <c r="T341" s="201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202" t="s">
        <v>865</v>
      </c>
      <c r="AT341" s="202" t="s">
        <v>167</v>
      </c>
      <c r="AU341" s="202" t="s">
        <v>84</v>
      </c>
      <c r="AY341" s="17" t="s">
        <v>164</v>
      </c>
      <c r="BE341" s="203">
        <f>IF(N341="základní",J341,0)</f>
        <v>0</v>
      </c>
      <c r="BF341" s="203">
        <f>IF(N341="snížená",J341,0)</f>
        <v>0</v>
      </c>
      <c r="BG341" s="203">
        <f>IF(N341="zákl. přenesená",J341,0)</f>
        <v>0</v>
      </c>
      <c r="BH341" s="203">
        <f>IF(N341="sníž. přenesená",J341,0)</f>
        <v>0</v>
      </c>
      <c r="BI341" s="203">
        <f>IF(N341="nulová",J341,0)</f>
        <v>0</v>
      </c>
      <c r="BJ341" s="17" t="s">
        <v>84</v>
      </c>
      <c r="BK341" s="203">
        <f>ROUND(I341*H341,2)</f>
        <v>0</v>
      </c>
      <c r="BL341" s="17" t="s">
        <v>865</v>
      </c>
      <c r="BM341" s="202" t="s">
        <v>3292</v>
      </c>
    </row>
    <row r="342" spans="1:65" s="2" customFormat="1" ht="11.25">
      <c r="A342" s="34"/>
      <c r="B342" s="35"/>
      <c r="C342" s="36"/>
      <c r="D342" s="204" t="s">
        <v>174</v>
      </c>
      <c r="E342" s="36"/>
      <c r="F342" s="205" t="s">
        <v>3291</v>
      </c>
      <c r="G342" s="36"/>
      <c r="H342" s="36"/>
      <c r="I342" s="206"/>
      <c r="J342" s="36"/>
      <c r="K342" s="36"/>
      <c r="L342" s="39"/>
      <c r="M342" s="207"/>
      <c r="N342" s="208"/>
      <c r="O342" s="71"/>
      <c r="P342" s="71"/>
      <c r="Q342" s="71"/>
      <c r="R342" s="71"/>
      <c r="S342" s="71"/>
      <c r="T342" s="72"/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T342" s="17" t="s">
        <v>174</v>
      </c>
      <c r="AU342" s="17" t="s">
        <v>84</v>
      </c>
    </row>
    <row r="343" spans="1:65" s="13" customFormat="1" ht="11.25">
      <c r="B343" s="209"/>
      <c r="C343" s="210"/>
      <c r="D343" s="204" t="s">
        <v>176</v>
      </c>
      <c r="E343" s="211" t="s">
        <v>1</v>
      </c>
      <c r="F343" s="212" t="s">
        <v>3286</v>
      </c>
      <c r="G343" s="210"/>
      <c r="H343" s="213">
        <v>4</v>
      </c>
      <c r="I343" s="214"/>
      <c r="J343" s="210"/>
      <c r="K343" s="210"/>
      <c r="L343" s="215"/>
      <c r="M343" s="216"/>
      <c r="N343" s="217"/>
      <c r="O343" s="217"/>
      <c r="P343" s="217"/>
      <c r="Q343" s="217"/>
      <c r="R343" s="217"/>
      <c r="S343" s="217"/>
      <c r="T343" s="218"/>
      <c r="AT343" s="219" t="s">
        <v>176</v>
      </c>
      <c r="AU343" s="219" t="s">
        <v>84</v>
      </c>
      <c r="AV343" s="13" t="s">
        <v>84</v>
      </c>
      <c r="AW343" s="13" t="s">
        <v>32</v>
      </c>
      <c r="AX343" s="13" t="s">
        <v>82</v>
      </c>
      <c r="AY343" s="219" t="s">
        <v>164</v>
      </c>
    </row>
    <row r="344" spans="1:65" s="2" customFormat="1" ht="14.45" customHeight="1">
      <c r="A344" s="34"/>
      <c r="B344" s="35"/>
      <c r="C344" s="191" t="s">
        <v>483</v>
      </c>
      <c r="D344" s="191" t="s">
        <v>167</v>
      </c>
      <c r="E344" s="192" t="s">
        <v>3293</v>
      </c>
      <c r="F344" s="193" t="s">
        <v>3294</v>
      </c>
      <c r="G344" s="194" t="s">
        <v>1673</v>
      </c>
      <c r="H344" s="195">
        <v>1</v>
      </c>
      <c r="I344" s="196"/>
      <c r="J344" s="197">
        <f>ROUND(I344*H344,2)</f>
        <v>0</v>
      </c>
      <c r="K344" s="193" t="s">
        <v>1</v>
      </c>
      <c r="L344" s="39"/>
      <c r="M344" s="198" t="s">
        <v>1</v>
      </c>
      <c r="N344" s="199" t="s">
        <v>42</v>
      </c>
      <c r="O344" s="71"/>
      <c r="P344" s="200">
        <f>O344*H344</f>
        <v>0</v>
      </c>
      <c r="Q344" s="200">
        <v>1.67E-3</v>
      </c>
      <c r="R344" s="200">
        <f>Q344*H344</f>
        <v>1.67E-3</v>
      </c>
      <c r="S344" s="200">
        <v>0</v>
      </c>
      <c r="T344" s="201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202" t="s">
        <v>865</v>
      </c>
      <c r="AT344" s="202" t="s">
        <v>167</v>
      </c>
      <c r="AU344" s="202" t="s">
        <v>84</v>
      </c>
      <c r="AY344" s="17" t="s">
        <v>164</v>
      </c>
      <c r="BE344" s="203">
        <f>IF(N344="základní",J344,0)</f>
        <v>0</v>
      </c>
      <c r="BF344" s="203">
        <f>IF(N344="snížená",J344,0)</f>
        <v>0</v>
      </c>
      <c r="BG344" s="203">
        <f>IF(N344="zákl. přenesená",J344,0)</f>
        <v>0</v>
      </c>
      <c r="BH344" s="203">
        <f>IF(N344="sníž. přenesená",J344,0)</f>
        <v>0</v>
      </c>
      <c r="BI344" s="203">
        <f>IF(N344="nulová",J344,0)</f>
        <v>0</v>
      </c>
      <c r="BJ344" s="17" t="s">
        <v>84</v>
      </c>
      <c r="BK344" s="203">
        <f>ROUND(I344*H344,2)</f>
        <v>0</v>
      </c>
      <c r="BL344" s="17" t="s">
        <v>865</v>
      </c>
      <c r="BM344" s="202" t="s">
        <v>3295</v>
      </c>
    </row>
    <row r="345" spans="1:65" s="2" customFormat="1" ht="11.25">
      <c r="A345" s="34"/>
      <c r="B345" s="35"/>
      <c r="C345" s="36"/>
      <c r="D345" s="204" t="s">
        <v>174</v>
      </c>
      <c r="E345" s="36"/>
      <c r="F345" s="205" t="s">
        <v>3294</v>
      </c>
      <c r="G345" s="36"/>
      <c r="H345" s="36"/>
      <c r="I345" s="206"/>
      <c r="J345" s="36"/>
      <c r="K345" s="36"/>
      <c r="L345" s="39"/>
      <c r="M345" s="207"/>
      <c r="N345" s="208"/>
      <c r="O345" s="71"/>
      <c r="P345" s="71"/>
      <c r="Q345" s="71"/>
      <c r="R345" s="71"/>
      <c r="S345" s="71"/>
      <c r="T345" s="72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7" t="s">
        <v>174</v>
      </c>
      <c r="AU345" s="17" t="s">
        <v>84</v>
      </c>
    </row>
    <row r="346" spans="1:65" s="13" customFormat="1" ht="11.25">
      <c r="B346" s="209"/>
      <c r="C346" s="210"/>
      <c r="D346" s="204" t="s">
        <v>176</v>
      </c>
      <c r="E346" s="211" t="s">
        <v>1</v>
      </c>
      <c r="F346" s="212" t="s">
        <v>3201</v>
      </c>
      <c r="G346" s="210"/>
      <c r="H346" s="213">
        <v>1</v>
      </c>
      <c r="I346" s="214"/>
      <c r="J346" s="210"/>
      <c r="K346" s="210"/>
      <c r="L346" s="215"/>
      <c r="M346" s="216"/>
      <c r="N346" s="217"/>
      <c r="O346" s="217"/>
      <c r="P346" s="217"/>
      <c r="Q346" s="217"/>
      <c r="R346" s="217"/>
      <c r="S346" s="217"/>
      <c r="T346" s="218"/>
      <c r="AT346" s="219" t="s">
        <v>176</v>
      </c>
      <c r="AU346" s="219" t="s">
        <v>84</v>
      </c>
      <c r="AV346" s="13" t="s">
        <v>84</v>
      </c>
      <c r="AW346" s="13" t="s">
        <v>32</v>
      </c>
      <c r="AX346" s="13" t="s">
        <v>82</v>
      </c>
      <c r="AY346" s="219" t="s">
        <v>164</v>
      </c>
    </row>
    <row r="347" spans="1:65" s="12" customFormat="1" ht="22.9" customHeight="1">
      <c r="B347" s="175"/>
      <c r="C347" s="176"/>
      <c r="D347" s="177" t="s">
        <v>75</v>
      </c>
      <c r="E347" s="189" t="s">
        <v>3296</v>
      </c>
      <c r="F347" s="189" t="s">
        <v>3297</v>
      </c>
      <c r="G347" s="176"/>
      <c r="H347" s="176"/>
      <c r="I347" s="179"/>
      <c r="J347" s="190">
        <f>BK347</f>
        <v>0</v>
      </c>
      <c r="K347" s="176"/>
      <c r="L347" s="181"/>
      <c r="M347" s="182"/>
      <c r="N347" s="183"/>
      <c r="O347" s="183"/>
      <c r="P347" s="184">
        <f>SUM(P348:P395)</f>
        <v>0</v>
      </c>
      <c r="Q347" s="183"/>
      <c r="R347" s="184">
        <f>SUM(R348:R395)</f>
        <v>1.5178799999999999</v>
      </c>
      <c r="S347" s="183"/>
      <c r="T347" s="185">
        <f>SUM(T348:T395)</f>
        <v>0</v>
      </c>
      <c r="AR347" s="186" t="s">
        <v>84</v>
      </c>
      <c r="AT347" s="187" t="s">
        <v>75</v>
      </c>
      <c r="AU347" s="187" t="s">
        <v>82</v>
      </c>
      <c r="AY347" s="186" t="s">
        <v>164</v>
      </c>
      <c r="BK347" s="188">
        <f>SUM(BK348:BK395)</f>
        <v>0</v>
      </c>
    </row>
    <row r="348" spans="1:65" s="2" customFormat="1" ht="14.45" customHeight="1">
      <c r="A348" s="34"/>
      <c r="B348" s="35"/>
      <c r="C348" s="191" t="s">
        <v>473</v>
      </c>
      <c r="D348" s="191" t="s">
        <v>167</v>
      </c>
      <c r="E348" s="192" t="s">
        <v>3298</v>
      </c>
      <c r="F348" s="193" t="s">
        <v>3299</v>
      </c>
      <c r="G348" s="194" t="s">
        <v>1673</v>
      </c>
      <c r="H348" s="195">
        <v>3</v>
      </c>
      <c r="I348" s="196"/>
      <c r="J348" s="197">
        <f>ROUND(I348*H348,2)</f>
        <v>0</v>
      </c>
      <c r="K348" s="193" t="s">
        <v>1</v>
      </c>
      <c r="L348" s="39"/>
      <c r="M348" s="198" t="s">
        <v>1</v>
      </c>
      <c r="N348" s="199" t="s">
        <v>42</v>
      </c>
      <c r="O348" s="71"/>
      <c r="P348" s="200">
        <f>O348*H348</f>
        <v>0</v>
      </c>
      <c r="Q348" s="200">
        <v>1.39E-3</v>
      </c>
      <c r="R348" s="200">
        <f>Q348*H348</f>
        <v>4.1700000000000001E-3</v>
      </c>
      <c r="S348" s="200">
        <v>0</v>
      </c>
      <c r="T348" s="201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202" t="s">
        <v>865</v>
      </c>
      <c r="AT348" s="202" t="s">
        <v>167</v>
      </c>
      <c r="AU348" s="202" t="s">
        <v>84</v>
      </c>
      <c r="AY348" s="17" t="s">
        <v>164</v>
      </c>
      <c r="BE348" s="203">
        <f>IF(N348="základní",J348,0)</f>
        <v>0</v>
      </c>
      <c r="BF348" s="203">
        <f>IF(N348="snížená",J348,0)</f>
        <v>0</v>
      </c>
      <c r="BG348" s="203">
        <f>IF(N348="zákl. přenesená",J348,0)</f>
        <v>0</v>
      </c>
      <c r="BH348" s="203">
        <f>IF(N348="sníž. přenesená",J348,0)</f>
        <v>0</v>
      </c>
      <c r="BI348" s="203">
        <f>IF(N348="nulová",J348,0)</f>
        <v>0</v>
      </c>
      <c r="BJ348" s="17" t="s">
        <v>84</v>
      </c>
      <c r="BK348" s="203">
        <f>ROUND(I348*H348,2)</f>
        <v>0</v>
      </c>
      <c r="BL348" s="17" t="s">
        <v>865</v>
      </c>
      <c r="BM348" s="202" t="s">
        <v>3300</v>
      </c>
    </row>
    <row r="349" spans="1:65" s="2" customFormat="1" ht="11.25">
      <c r="A349" s="34"/>
      <c r="B349" s="35"/>
      <c r="C349" s="36"/>
      <c r="D349" s="204" t="s">
        <v>174</v>
      </c>
      <c r="E349" s="36"/>
      <c r="F349" s="205" t="s">
        <v>3299</v>
      </c>
      <c r="G349" s="36"/>
      <c r="H349" s="36"/>
      <c r="I349" s="206"/>
      <c r="J349" s="36"/>
      <c r="K349" s="36"/>
      <c r="L349" s="39"/>
      <c r="M349" s="207"/>
      <c r="N349" s="208"/>
      <c r="O349" s="71"/>
      <c r="P349" s="71"/>
      <c r="Q349" s="71"/>
      <c r="R349" s="71"/>
      <c r="S349" s="71"/>
      <c r="T349" s="72"/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T349" s="17" t="s">
        <v>174</v>
      </c>
      <c r="AU349" s="17" t="s">
        <v>84</v>
      </c>
    </row>
    <row r="350" spans="1:65" s="13" customFormat="1" ht="11.25">
      <c r="B350" s="209"/>
      <c r="C350" s="210"/>
      <c r="D350" s="204" t="s">
        <v>176</v>
      </c>
      <c r="E350" s="211" t="s">
        <v>1</v>
      </c>
      <c r="F350" s="212" t="s">
        <v>3207</v>
      </c>
      <c r="G350" s="210"/>
      <c r="H350" s="213">
        <v>3</v>
      </c>
      <c r="I350" s="214"/>
      <c r="J350" s="210"/>
      <c r="K350" s="210"/>
      <c r="L350" s="215"/>
      <c r="M350" s="216"/>
      <c r="N350" s="217"/>
      <c r="O350" s="217"/>
      <c r="P350" s="217"/>
      <c r="Q350" s="217"/>
      <c r="R350" s="217"/>
      <c r="S350" s="217"/>
      <c r="T350" s="218"/>
      <c r="AT350" s="219" t="s">
        <v>176</v>
      </c>
      <c r="AU350" s="219" t="s">
        <v>84</v>
      </c>
      <c r="AV350" s="13" t="s">
        <v>84</v>
      </c>
      <c r="AW350" s="13" t="s">
        <v>32</v>
      </c>
      <c r="AX350" s="13" t="s">
        <v>82</v>
      </c>
      <c r="AY350" s="219" t="s">
        <v>164</v>
      </c>
    </row>
    <row r="351" spans="1:65" s="2" customFormat="1" ht="14.45" customHeight="1">
      <c r="A351" s="34"/>
      <c r="B351" s="35"/>
      <c r="C351" s="191" t="s">
        <v>453</v>
      </c>
      <c r="D351" s="191" t="s">
        <v>167</v>
      </c>
      <c r="E351" s="192" t="s">
        <v>3301</v>
      </c>
      <c r="F351" s="193" t="s">
        <v>3302</v>
      </c>
      <c r="G351" s="194" t="s">
        <v>1673</v>
      </c>
      <c r="H351" s="195">
        <v>3</v>
      </c>
      <c r="I351" s="196"/>
      <c r="J351" s="197">
        <f>ROUND(I351*H351,2)</f>
        <v>0</v>
      </c>
      <c r="K351" s="193" t="s">
        <v>1</v>
      </c>
      <c r="L351" s="39"/>
      <c r="M351" s="198" t="s">
        <v>1</v>
      </c>
      <c r="N351" s="199" t="s">
        <v>42</v>
      </c>
      <c r="O351" s="71"/>
      <c r="P351" s="200">
        <f>O351*H351</f>
        <v>0</v>
      </c>
      <c r="Q351" s="200">
        <v>1.39E-3</v>
      </c>
      <c r="R351" s="200">
        <f>Q351*H351</f>
        <v>4.1700000000000001E-3</v>
      </c>
      <c r="S351" s="200">
        <v>0</v>
      </c>
      <c r="T351" s="201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202" t="s">
        <v>865</v>
      </c>
      <c r="AT351" s="202" t="s">
        <v>167</v>
      </c>
      <c r="AU351" s="202" t="s">
        <v>84</v>
      </c>
      <c r="AY351" s="17" t="s">
        <v>164</v>
      </c>
      <c r="BE351" s="203">
        <f>IF(N351="základní",J351,0)</f>
        <v>0</v>
      </c>
      <c r="BF351" s="203">
        <f>IF(N351="snížená",J351,0)</f>
        <v>0</v>
      </c>
      <c r="BG351" s="203">
        <f>IF(N351="zákl. přenesená",J351,0)</f>
        <v>0</v>
      </c>
      <c r="BH351" s="203">
        <f>IF(N351="sníž. přenesená",J351,0)</f>
        <v>0</v>
      </c>
      <c r="BI351" s="203">
        <f>IF(N351="nulová",J351,0)</f>
        <v>0</v>
      </c>
      <c r="BJ351" s="17" t="s">
        <v>84</v>
      </c>
      <c r="BK351" s="203">
        <f>ROUND(I351*H351,2)</f>
        <v>0</v>
      </c>
      <c r="BL351" s="17" t="s">
        <v>865</v>
      </c>
      <c r="BM351" s="202" t="s">
        <v>3303</v>
      </c>
    </row>
    <row r="352" spans="1:65" s="2" customFormat="1" ht="11.25">
      <c r="A352" s="34"/>
      <c r="B352" s="35"/>
      <c r="C352" s="36"/>
      <c r="D352" s="204" t="s">
        <v>174</v>
      </c>
      <c r="E352" s="36"/>
      <c r="F352" s="205" t="s">
        <v>3302</v>
      </c>
      <c r="G352" s="36"/>
      <c r="H352" s="36"/>
      <c r="I352" s="206"/>
      <c r="J352" s="36"/>
      <c r="K352" s="36"/>
      <c r="L352" s="39"/>
      <c r="M352" s="207"/>
      <c r="N352" s="208"/>
      <c r="O352" s="71"/>
      <c r="P352" s="71"/>
      <c r="Q352" s="71"/>
      <c r="R352" s="71"/>
      <c r="S352" s="71"/>
      <c r="T352" s="72"/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T352" s="17" t="s">
        <v>174</v>
      </c>
      <c r="AU352" s="17" t="s">
        <v>84</v>
      </c>
    </row>
    <row r="353" spans="1:65" s="13" customFormat="1" ht="11.25">
      <c r="B353" s="209"/>
      <c r="C353" s="210"/>
      <c r="D353" s="204" t="s">
        <v>176</v>
      </c>
      <c r="E353" s="211" t="s">
        <v>1</v>
      </c>
      <c r="F353" s="212" t="s">
        <v>3207</v>
      </c>
      <c r="G353" s="210"/>
      <c r="H353" s="213">
        <v>3</v>
      </c>
      <c r="I353" s="214"/>
      <c r="J353" s="210"/>
      <c r="K353" s="210"/>
      <c r="L353" s="215"/>
      <c r="M353" s="216"/>
      <c r="N353" s="217"/>
      <c r="O353" s="217"/>
      <c r="P353" s="217"/>
      <c r="Q353" s="217"/>
      <c r="R353" s="217"/>
      <c r="S353" s="217"/>
      <c r="T353" s="218"/>
      <c r="AT353" s="219" t="s">
        <v>176</v>
      </c>
      <c r="AU353" s="219" t="s">
        <v>84</v>
      </c>
      <c r="AV353" s="13" t="s">
        <v>84</v>
      </c>
      <c r="AW353" s="13" t="s">
        <v>32</v>
      </c>
      <c r="AX353" s="13" t="s">
        <v>82</v>
      </c>
      <c r="AY353" s="219" t="s">
        <v>164</v>
      </c>
    </row>
    <row r="354" spans="1:65" s="2" customFormat="1" ht="14.45" customHeight="1">
      <c r="A354" s="34"/>
      <c r="B354" s="35"/>
      <c r="C354" s="191" t="s">
        <v>459</v>
      </c>
      <c r="D354" s="191" t="s">
        <v>167</v>
      </c>
      <c r="E354" s="192" t="s">
        <v>3304</v>
      </c>
      <c r="F354" s="193" t="s">
        <v>3305</v>
      </c>
      <c r="G354" s="194" t="s">
        <v>1673</v>
      </c>
      <c r="H354" s="195">
        <v>1</v>
      </c>
      <c r="I354" s="196"/>
      <c r="J354" s="197">
        <f>ROUND(I354*H354,2)</f>
        <v>0</v>
      </c>
      <c r="K354" s="193" t="s">
        <v>1</v>
      </c>
      <c r="L354" s="39"/>
      <c r="M354" s="198" t="s">
        <v>1</v>
      </c>
      <c r="N354" s="199" t="s">
        <v>42</v>
      </c>
      <c r="O354" s="71"/>
      <c r="P354" s="200">
        <f>O354*H354</f>
        <v>0</v>
      </c>
      <c r="Q354" s="200">
        <v>1.39E-3</v>
      </c>
      <c r="R354" s="200">
        <f>Q354*H354</f>
        <v>1.39E-3</v>
      </c>
      <c r="S354" s="200">
        <v>0</v>
      </c>
      <c r="T354" s="201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202" t="s">
        <v>865</v>
      </c>
      <c r="AT354" s="202" t="s">
        <v>167</v>
      </c>
      <c r="AU354" s="202" t="s">
        <v>84</v>
      </c>
      <c r="AY354" s="17" t="s">
        <v>164</v>
      </c>
      <c r="BE354" s="203">
        <f>IF(N354="základní",J354,0)</f>
        <v>0</v>
      </c>
      <c r="BF354" s="203">
        <f>IF(N354="snížená",J354,0)</f>
        <v>0</v>
      </c>
      <c r="BG354" s="203">
        <f>IF(N354="zákl. přenesená",J354,0)</f>
        <v>0</v>
      </c>
      <c r="BH354" s="203">
        <f>IF(N354="sníž. přenesená",J354,0)</f>
        <v>0</v>
      </c>
      <c r="BI354" s="203">
        <f>IF(N354="nulová",J354,0)</f>
        <v>0</v>
      </c>
      <c r="BJ354" s="17" t="s">
        <v>84</v>
      </c>
      <c r="BK354" s="203">
        <f>ROUND(I354*H354,2)</f>
        <v>0</v>
      </c>
      <c r="BL354" s="17" t="s">
        <v>865</v>
      </c>
      <c r="BM354" s="202" t="s">
        <v>3306</v>
      </c>
    </row>
    <row r="355" spans="1:65" s="2" customFormat="1" ht="11.25">
      <c r="A355" s="34"/>
      <c r="B355" s="35"/>
      <c r="C355" s="36"/>
      <c r="D355" s="204" t="s">
        <v>174</v>
      </c>
      <c r="E355" s="36"/>
      <c r="F355" s="205" t="s">
        <v>3305</v>
      </c>
      <c r="G355" s="36"/>
      <c r="H355" s="36"/>
      <c r="I355" s="206"/>
      <c r="J355" s="36"/>
      <c r="K355" s="36"/>
      <c r="L355" s="39"/>
      <c r="M355" s="207"/>
      <c r="N355" s="208"/>
      <c r="O355" s="71"/>
      <c r="P355" s="71"/>
      <c r="Q355" s="71"/>
      <c r="R355" s="71"/>
      <c r="S355" s="71"/>
      <c r="T355" s="72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T355" s="17" t="s">
        <v>174</v>
      </c>
      <c r="AU355" s="17" t="s">
        <v>84</v>
      </c>
    </row>
    <row r="356" spans="1:65" s="13" customFormat="1" ht="11.25">
      <c r="B356" s="209"/>
      <c r="C356" s="210"/>
      <c r="D356" s="204" t="s">
        <v>176</v>
      </c>
      <c r="E356" s="211" t="s">
        <v>1</v>
      </c>
      <c r="F356" s="212" t="s">
        <v>3201</v>
      </c>
      <c r="G356" s="210"/>
      <c r="H356" s="213">
        <v>1</v>
      </c>
      <c r="I356" s="214"/>
      <c r="J356" s="210"/>
      <c r="K356" s="210"/>
      <c r="L356" s="215"/>
      <c r="M356" s="216"/>
      <c r="N356" s="217"/>
      <c r="O356" s="217"/>
      <c r="P356" s="217"/>
      <c r="Q356" s="217"/>
      <c r="R356" s="217"/>
      <c r="S356" s="217"/>
      <c r="T356" s="218"/>
      <c r="AT356" s="219" t="s">
        <v>176</v>
      </c>
      <c r="AU356" s="219" t="s">
        <v>84</v>
      </c>
      <c r="AV356" s="13" t="s">
        <v>84</v>
      </c>
      <c r="AW356" s="13" t="s">
        <v>32</v>
      </c>
      <c r="AX356" s="13" t="s">
        <v>82</v>
      </c>
      <c r="AY356" s="219" t="s">
        <v>164</v>
      </c>
    </row>
    <row r="357" spans="1:65" s="2" customFormat="1" ht="24.2" customHeight="1">
      <c r="A357" s="34"/>
      <c r="B357" s="35"/>
      <c r="C357" s="191" t="s">
        <v>489</v>
      </c>
      <c r="D357" s="191" t="s">
        <v>167</v>
      </c>
      <c r="E357" s="192" t="s">
        <v>3307</v>
      </c>
      <c r="F357" s="193" t="s">
        <v>3308</v>
      </c>
      <c r="G357" s="194" t="s">
        <v>1673</v>
      </c>
      <c r="H357" s="195">
        <v>1</v>
      </c>
      <c r="I357" s="196"/>
      <c r="J357" s="197">
        <f>ROUND(I357*H357,2)</f>
        <v>0</v>
      </c>
      <c r="K357" s="193" t="s">
        <v>1</v>
      </c>
      <c r="L357" s="39"/>
      <c r="M357" s="198" t="s">
        <v>1</v>
      </c>
      <c r="N357" s="199" t="s">
        <v>42</v>
      </c>
      <c r="O357" s="71"/>
      <c r="P357" s="200">
        <f>O357*H357</f>
        <v>0</v>
      </c>
      <c r="Q357" s="200">
        <v>1.39E-3</v>
      </c>
      <c r="R357" s="200">
        <f>Q357*H357</f>
        <v>1.39E-3</v>
      </c>
      <c r="S357" s="200">
        <v>0</v>
      </c>
      <c r="T357" s="201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202" t="s">
        <v>865</v>
      </c>
      <c r="AT357" s="202" t="s">
        <v>167</v>
      </c>
      <c r="AU357" s="202" t="s">
        <v>84</v>
      </c>
      <c r="AY357" s="17" t="s">
        <v>164</v>
      </c>
      <c r="BE357" s="203">
        <f>IF(N357="základní",J357,0)</f>
        <v>0</v>
      </c>
      <c r="BF357" s="203">
        <f>IF(N357="snížená",J357,0)</f>
        <v>0</v>
      </c>
      <c r="BG357" s="203">
        <f>IF(N357="zákl. přenesená",J357,0)</f>
        <v>0</v>
      </c>
      <c r="BH357" s="203">
        <f>IF(N357="sníž. přenesená",J357,0)</f>
        <v>0</v>
      </c>
      <c r="BI357" s="203">
        <f>IF(N357="nulová",J357,0)</f>
        <v>0</v>
      </c>
      <c r="BJ357" s="17" t="s">
        <v>84</v>
      </c>
      <c r="BK357" s="203">
        <f>ROUND(I357*H357,2)</f>
        <v>0</v>
      </c>
      <c r="BL357" s="17" t="s">
        <v>865</v>
      </c>
      <c r="BM357" s="202" t="s">
        <v>3309</v>
      </c>
    </row>
    <row r="358" spans="1:65" s="2" customFormat="1" ht="19.5">
      <c r="A358" s="34"/>
      <c r="B358" s="35"/>
      <c r="C358" s="36"/>
      <c r="D358" s="204" t="s">
        <v>174</v>
      </c>
      <c r="E358" s="36"/>
      <c r="F358" s="205" t="s">
        <v>3308</v>
      </c>
      <c r="G358" s="36"/>
      <c r="H358" s="36"/>
      <c r="I358" s="206"/>
      <c r="J358" s="36"/>
      <c r="K358" s="36"/>
      <c r="L358" s="39"/>
      <c r="M358" s="207"/>
      <c r="N358" s="208"/>
      <c r="O358" s="71"/>
      <c r="P358" s="71"/>
      <c r="Q358" s="71"/>
      <c r="R358" s="71"/>
      <c r="S358" s="71"/>
      <c r="T358" s="72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T358" s="17" t="s">
        <v>174</v>
      </c>
      <c r="AU358" s="17" t="s">
        <v>84</v>
      </c>
    </row>
    <row r="359" spans="1:65" s="13" customFormat="1" ht="11.25">
      <c r="B359" s="209"/>
      <c r="C359" s="210"/>
      <c r="D359" s="204" t="s">
        <v>176</v>
      </c>
      <c r="E359" s="211" t="s">
        <v>1</v>
      </c>
      <c r="F359" s="212" t="s">
        <v>3201</v>
      </c>
      <c r="G359" s="210"/>
      <c r="H359" s="213">
        <v>1</v>
      </c>
      <c r="I359" s="214"/>
      <c r="J359" s="210"/>
      <c r="K359" s="210"/>
      <c r="L359" s="215"/>
      <c r="M359" s="216"/>
      <c r="N359" s="217"/>
      <c r="O359" s="217"/>
      <c r="P359" s="217"/>
      <c r="Q359" s="217"/>
      <c r="R359" s="217"/>
      <c r="S359" s="217"/>
      <c r="T359" s="218"/>
      <c r="AT359" s="219" t="s">
        <v>176</v>
      </c>
      <c r="AU359" s="219" t="s">
        <v>84</v>
      </c>
      <c r="AV359" s="13" t="s">
        <v>84</v>
      </c>
      <c r="AW359" s="13" t="s">
        <v>32</v>
      </c>
      <c r="AX359" s="13" t="s">
        <v>82</v>
      </c>
      <c r="AY359" s="219" t="s">
        <v>164</v>
      </c>
    </row>
    <row r="360" spans="1:65" s="2" customFormat="1" ht="14.45" customHeight="1">
      <c r="A360" s="34"/>
      <c r="B360" s="35"/>
      <c r="C360" s="191" t="s">
        <v>537</v>
      </c>
      <c r="D360" s="191" t="s">
        <v>167</v>
      </c>
      <c r="E360" s="192" t="s">
        <v>3310</v>
      </c>
      <c r="F360" s="193" t="s">
        <v>3311</v>
      </c>
      <c r="G360" s="194" t="s">
        <v>1673</v>
      </c>
      <c r="H360" s="195">
        <v>1</v>
      </c>
      <c r="I360" s="196"/>
      <c r="J360" s="197">
        <f>ROUND(I360*H360,2)</f>
        <v>0</v>
      </c>
      <c r="K360" s="193" t="s">
        <v>1</v>
      </c>
      <c r="L360" s="39"/>
      <c r="M360" s="198" t="s">
        <v>1</v>
      </c>
      <c r="N360" s="199" t="s">
        <v>42</v>
      </c>
      <c r="O360" s="71"/>
      <c r="P360" s="200">
        <f>O360*H360</f>
        <v>0</v>
      </c>
      <c r="Q360" s="200">
        <v>1.39E-3</v>
      </c>
      <c r="R360" s="200">
        <f>Q360*H360</f>
        <v>1.39E-3</v>
      </c>
      <c r="S360" s="200">
        <v>0</v>
      </c>
      <c r="T360" s="201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202" t="s">
        <v>865</v>
      </c>
      <c r="AT360" s="202" t="s">
        <v>167</v>
      </c>
      <c r="AU360" s="202" t="s">
        <v>84</v>
      </c>
      <c r="AY360" s="17" t="s">
        <v>164</v>
      </c>
      <c r="BE360" s="203">
        <f>IF(N360="základní",J360,0)</f>
        <v>0</v>
      </c>
      <c r="BF360" s="203">
        <f>IF(N360="snížená",J360,0)</f>
        <v>0</v>
      </c>
      <c r="BG360" s="203">
        <f>IF(N360="zákl. přenesená",J360,0)</f>
        <v>0</v>
      </c>
      <c r="BH360" s="203">
        <f>IF(N360="sníž. přenesená",J360,0)</f>
        <v>0</v>
      </c>
      <c r="BI360" s="203">
        <f>IF(N360="nulová",J360,0)</f>
        <v>0</v>
      </c>
      <c r="BJ360" s="17" t="s">
        <v>84</v>
      </c>
      <c r="BK360" s="203">
        <f>ROUND(I360*H360,2)</f>
        <v>0</v>
      </c>
      <c r="BL360" s="17" t="s">
        <v>865</v>
      </c>
      <c r="BM360" s="202" t="s">
        <v>3312</v>
      </c>
    </row>
    <row r="361" spans="1:65" s="2" customFormat="1" ht="11.25">
      <c r="A361" s="34"/>
      <c r="B361" s="35"/>
      <c r="C361" s="36"/>
      <c r="D361" s="204" t="s">
        <v>174</v>
      </c>
      <c r="E361" s="36"/>
      <c r="F361" s="205" t="s">
        <v>3311</v>
      </c>
      <c r="G361" s="36"/>
      <c r="H361" s="36"/>
      <c r="I361" s="206"/>
      <c r="J361" s="36"/>
      <c r="K361" s="36"/>
      <c r="L361" s="39"/>
      <c r="M361" s="207"/>
      <c r="N361" s="208"/>
      <c r="O361" s="71"/>
      <c r="P361" s="71"/>
      <c r="Q361" s="71"/>
      <c r="R361" s="71"/>
      <c r="S361" s="71"/>
      <c r="T361" s="72"/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T361" s="17" t="s">
        <v>174</v>
      </c>
      <c r="AU361" s="17" t="s">
        <v>84</v>
      </c>
    </row>
    <row r="362" spans="1:65" s="13" customFormat="1" ht="11.25">
      <c r="B362" s="209"/>
      <c r="C362" s="210"/>
      <c r="D362" s="204" t="s">
        <v>176</v>
      </c>
      <c r="E362" s="211" t="s">
        <v>1</v>
      </c>
      <c r="F362" s="212" t="s">
        <v>3201</v>
      </c>
      <c r="G362" s="210"/>
      <c r="H362" s="213">
        <v>1</v>
      </c>
      <c r="I362" s="214"/>
      <c r="J362" s="210"/>
      <c r="K362" s="210"/>
      <c r="L362" s="215"/>
      <c r="M362" s="216"/>
      <c r="N362" s="217"/>
      <c r="O362" s="217"/>
      <c r="P362" s="217"/>
      <c r="Q362" s="217"/>
      <c r="R362" s="217"/>
      <c r="S362" s="217"/>
      <c r="T362" s="218"/>
      <c r="AT362" s="219" t="s">
        <v>176</v>
      </c>
      <c r="AU362" s="219" t="s">
        <v>84</v>
      </c>
      <c r="AV362" s="13" t="s">
        <v>84</v>
      </c>
      <c r="AW362" s="13" t="s">
        <v>32</v>
      </c>
      <c r="AX362" s="13" t="s">
        <v>82</v>
      </c>
      <c r="AY362" s="219" t="s">
        <v>164</v>
      </c>
    </row>
    <row r="363" spans="1:65" s="2" customFormat="1" ht="14.45" customHeight="1">
      <c r="A363" s="34"/>
      <c r="B363" s="35"/>
      <c r="C363" s="191" t="s">
        <v>543</v>
      </c>
      <c r="D363" s="191" t="s">
        <v>167</v>
      </c>
      <c r="E363" s="192" t="s">
        <v>3313</v>
      </c>
      <c r="F363" s="193" t="s">
        <v>3314</v>
      </c>
      <c r="G363" s="194" t="s">
        <v>258</v>
      </c>
      <c r="H363" s="195">
        <v>145</v>
      </c>
      <c r="I363" s="196"/>
      <c r="J363" s="197">
        <f>ROUND(I363*H363,2)</f>
        <v>0</v>
      </c>
      <c r="K363" s="193" t="s">
        <v>1</v>
      </c>
      <c r="L363" s="39"/>
      <c r="M363" s="198" t="s">
        <v>1</v>
      </c>
      <c r="N363" s="199" t="s">
        <v>42</v>
      </c>
      <c r="O363" s="71"/>
      <c r="P363" s="200">
        <f>O363*H363</f>
        <v>0</v>
      </c>
      <c r="Q363" s="200">
        <v>1.39E-3</v>
      </c>
      <c r="R363" s="200">
        <f>Q363*H363</f>
        <v>0.20155000000000001</v>
      </c>
      <c r="S363" s="200">
        <v>0</v>
      </c>
      <c r="T363" s="201">
        <f>S363*H363</f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202" t="s">
        <v>865</v>
      </c>
      <c r="AT363" s="202" t="s">
        <v>167</v>
      </c>
      <c r="AU363" s="202" t="s">
        <v>84</v>
      </c>
      <c r="AY363" s="17" t="s">
        <v>164</v>
      </c>
      <c r="BE363" s="203">
        <f>IF(N363="základní",J363,0)</f>
        <v>0</v>
      </c>
      <c r="BF363" s="203">
        <f>IF(N363="snížená",J363,0)</f>
        <v>0</v>
      </c>
      <c r="BG363" s="203">
        <f>IF(N363="zákl. přenesená",J363,0)</f>
        <v>0</v>
      </c>
      <c r="BH363" s="203">
        <f>IF(N363="sníž. přenesená",J363,0)</f>
        <v>0</v>
      </c>
      <c r="BI363" s="203">
        <f>IF(N363="nulová",J363,0)</f>
        <v>0</v>
      </c>
      <c r="BJ363" s="17" t="s">
        <v>84</v>
      </c>
      <c r="BK363" s="203">
        <f>ROUND(I363*H363,2)</f>
        <v>0</v>
      </c>
      <c r="BL363" s="17" t="s">
        <v>865</v>
      </c>
      <c r="BM363" s="202" t="s">
        <v>3315</v>
      </c>
    </row>
    <row r="364" spans="1:65" s="2" customFormat="1" ht="11.25">
      <c r="A364" s="34"/>
      <c r="B364" s="35"/>
      <c r="C364" s="36"/>
      <c r="D364" s="204" t="s">
        <v>174</v>
      </c>
      <c r="E364" s="36"/>
      <c r="F364" s="205" t="s">
        <v>3314</v>
      </c>
      <c r="G364" s="36"/>
      <c r="H364" s="36"/>
      <c r="I364" s="206"/>
      <c r="J364" s="36"/>
      <c r="K364" s="36"/>
      <c r="L364" s="39"/>
      <c r="M364" s="207"/>
      <c r="N364" s="208"/>
      <c r="O364" s="71"/>
      <c r="P364" s="71"/>
      <c r="Q364" s="71"/>
      <c r="R364" s="71"/>
      <c r="S364" s="71"/>
      <c r="T364" s="72"/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T364" s="17" t="s">
        <v>174</v>
      </c>
      <c r="AU364" s="17" t="s">
        <v>84</v>
      </c>
    </row>
    <row r="365" spans="1:65" s="13" customFormat="1" ht="11.25">
      <c r="B365" s="209"/>
      <c r="C365" s="210"/>
      <c r="D365" s="204" t="s">
        <v>176</v>
      </c>
      <c r="E365" s="211" t="s">
        <v>1</v>
      </c>
      <c r="F365" s="212" t="s">
        <v>3316</v>
      </c>
      <c r="G365" s="210"/>
      <c r="H365" s="213">
        <v>145</v>
      </c>
      <c r="I365" s="214"/>
      <c r="J365" s="210"/>
      <c r="K365" s="210"/>
      <c r="L365" s="215"/>
      <c r="M365" s="216"/>
      <c r="N365" s="217"/>
      <c r="O365" s="217"/>
      <c r="P365" s="217"/>
      <c r="Q365" s="217"/>
      <c r="R365" s="217"/>
      <c r="S365" s="217"/>
      <c r="T365" s="218"/>
      <c r="AT365" s="219" t="s">
        <v>176</v>
      </c>
      <c r="AU365" s="219" t="s">
        <v>84</v>
      </c>
      <c r="AV365" s="13" t="s">
        <v>84</v>
      </c>
      <c r="AW365" s="13" t="s">
        <v>32</v>
      </c>
      <c r="AX365" s="13" t="s">
        <v>82</v>
      </c>
      <c r="AY365" s="219" t="s">
        <v>164</v>
      </c>
    </row>
    <row r="366" spans="1:65" s="2" customFormat="1" ht="14.45" customHeight="1">
      <c r="A366" s="34"/>
      <c r="B366" s="35"/>
      <c r="C366" s="191" t="s">
        <v>1051</v>
      </c>
      <c r="D366" s="191" t="s">
        <v>167</v>
      </c>
      <c r="E366" s="192" t="s">
        <v>3317</v>
      </c>
      <c r="F366" s="193" t="s">
        <v>3318</v>
      </c>
      <c r="G366" s="194" t="s">
        <v>1673</v>
      </c>
      <c r="H366" s="195">
        <v>3</v>
      </c>
      <c r="I366" s="196"/>
      <c r="J366" s="197">
        <f>ROUND(I366*H366,2)</f>
        <v>0</v>
      </c>
      <c r="K366" s="193" t="s">
        <v>1</v>
      </c>
      <c r="L366" s="39"/>
      <c r="M366" s="198" t="s">
        <v>1</v>
      </c>
      <c r="N366" s="199" t="s">
        <v>42</v>
      </c>
      <c r="O366" s="71"/>
      <c r="P366" s="200">
        <f>O366*H366</f>
        <v>0</v>
      </c>
      <c r="Q366" s="200">
        <v>1.39E-3</v>
      </c>
      <c r="R366" s="200">
        <f>Q366*H366</f>
        <v>4.1700000000000001E-3</v>
      </c>
      <c r="S366" s="200">
        <v>0</v>
      </c>
      <c r="T366" s="201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202" t="s">
        <v>865</v>
      </c>
      <c r="AT366" s="202" t="s">
        <v>167</v>
      </c>
      <c r="AU366" s="202" t="s">
        <v>84</v>
      </c>
      <c r="AY366" s="17" t="s">
        <v>164</v>
      </c>
      <c r="BE366" s="203">
        <f>IF(N366="základní",J366,0)</f>
        <v>0</v>
      </c>
      <c r="BF366" s="203">
        <f>IF(N366="snížená",J366,0)</f>
        <v>0</v>
      </c>
      <c r="BG366" s="203">
        <f>IF(N366="zákl. přenesená",J366,0)</f>
        <v>0</v>
      </c>
      <c r="BH366" s="203">
        <f>IF(N366="sníž. přenesená",J366,0)</f>
        <v>0</v>
      </c>
      <c r="BI366" s="203">
        <f>IF(N366="nulová",J366,0)</f>
        <v>0</v>
      </c>
      <c r="BJ366" s="17" t="s">
        <v>84</v>
      </c>
      <c r="BK366" s="203">
        <f>ROUND(I366*H366,2)</f>
        <v>0</v>
      </c>
      <c r="BL366" s="17" t="s">
        <v>865</v>
      </c>
      <c r="BM366" s="202" t="s">
        <v>3319</v>
      </c>
    </row>
    <row r="367" spans="1:65" s="2" customFormat="1" ht="11.25">
      <c r="A367" s="34"/>
      <c r="B367" s="35"/>
      <c r="C367" s="36"/>
      <c r="D367" s="204" t="s">
        <v>174</v>
      </c>
      <c r="E367" s="36"/>
      <c r="F367" s="205" t="s">
        <v>3318</v>
      </c>
      <c r="G367" s="36"/>
      <c r="H367" s="36"/>
      <c r="I367" s="206"/>
      <c r="J367" s="36"/>
      <c r="K367" s="36"/>
      <c r="L367" s="39"/>
      <c r="M367" s="207"/>
      <c r="N367" s="208"/>
      <c r="O367" s="71"/>
      <c r="P367" s="71"/>
      <c r="Q367" s="71"/>
      <c r="R367" s="71"/>
      <c r="S367" s="71"/>
      <c r="T367" s="72"/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T367" s="17" t="s">
        <v>174</v>
      </c>
      <c r="AU367" s="17" t="s">
        <v>84</v>
      </c>
    </row>
    <row r="368" spans="1:65" s="13" customFormat="1" ht="11.25">
      <c r="B368" s="209"/>
      <c r="C368" s="210"/>
      <c r="D368" s="204" t="s">
        <v>176</v>
      </c>
      <c r="E368" s="211" t="s">
        <v>1</v>
      </c>
      <c r="F368" s="212" t="s">
        <v>3207</v>
      </c>
      <c r="G368" s="210"/>
      <c r="H368" s="213">
        <v>3</v>
      </c>
      <c r="I368" s="214"/>
      <c r="J368" s="210"/>
      <c r="K368" s="210"/>
      <c r="L368" s="215"/>
      <c r="M368" s="216"/>
      <c r="N368" s="217"/>
      <c r="O368" s="217"/>
      <c r="P368" s="217"/>
      <c r="Q368" s="217"/>
      <c r="R368" s="217"/>
      <c r="S368" s="217"/>
      <c r="T368" s="218"/>
      <c r="AT368" s="219" t="s">
        <v>176</v>
      </c>
      <c r="AU368" s="219" t="s">
        <v>84</v>
      </c>
      <c r="AV368" s="13" t="s">
        <v>84</v>
      </c>
      <c r="AW368" s="13" t="s">
        <v>32</v>
      </c>
      <c r="AX368" s="13" t="s">
        <v>82</v>
      </c>
      <c r="AY368" s="219" t="s">
        <v>164</v>
      </c>
    </row>
    <row r="369" spans="1:65" s="2" customFormat="1" ht="37.9" customHeight="1">
      <c r="A369" s="34"/>
      <c r="B369" s="35"/>
      <c r="C369" s="191" t="s">
        <v>1106</v>
      </c>
      <c r="D369" s="191" t="s">
        <v>167</v>
      </c>
      <c r="E369" s="192" t="s">
        <v>3320</v>
      </c>
      <c r="F369" s="193" t="s">
        <v>3321</v>
      </c>
      <c r="G369" s="194" t="s">
        <v>1673</v>
      </c>
      <c r="H369" s="195">
        <v>1</v>
      </c>
      <c r="I369" s="196"/>
      <c r="J369" s="197">
        <f>ROUND(I369*H369,2)</f>
        <v>0</v>
      </c>
      <c r="K369" s="193" t="s">
        <v>1</v>
      </c>
      <c r="L369" s="39"/>
      <c r="M369" s="198" t="s">
        <v>1</v>
      </c>
      <c r="N369" s="199" t="s">
        <v>42</v>
      </c>
      <c r="O369" s="71"/>
      <c r="P369" s="200">
        <f>O369*H369</f>
        <v>0</v>
      </c>
      <c r="Q369" s="200">
        <v>1.39E-3</v>
      </c>
      <c r="R369" s="200">
        <f>Q369*H369</f>
        <v>1.39E-3</v>
      </c>
      <c r="S369" s="200">
        <v>0</v>
      </c>
      <c r="T369" s="201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202" t="s">
        <v>865</v>
      </c>
      <c r="AT369" s="202" t="s">
        <v>167</v>
      </c>
      <c r="AU369" s="202" t="s">
        <v>84</v>
      </c>
      <c r="AY369" s="17" t="s">
        <v>164</v>
      </c>
      <c r="BE369" s="203">
        <f>IF(N369="základní",J369,0)</f>
        <v>0</v>
      </c>
      <c r="BF369" s="203">
        <f>IF(N369="snížená",J369,0)</f>
        <v>0</v>
      </c>
      <c r="BG369" s="203">
        <f>IF(N369="zákl. přenesená",J369,0)</f>
        <v>0</v>
      </c>
      <c r="BH369" s="203">
        <f>IF(N369="sníž. přenesená",J369,0)</f>
        <v>0</v>
      </c>
      <c r="BI369" s="203">
        <f>IF(N369="nulová",J369,0)</f>
        <v>0</v>
      </c>
      <c r="BJ369" s="17" t="s">
        <v>84</v>
      </c>
      <c r="BK369" s="203">
        <f>ROUND(I369*H369,2)</f>
        <v>0</v>
      </c>
      <c r="BL369" s="17" t="s">
        <v>865</v>
      </c>
      <c r="BM369" s="202" t="s">
        <v>3322</v>
      </c>
    </row>
    <row r="370" spans="1:65" s="2" customFormat="1" ht="19.5">
      <c r="A370" s="34"/>
      <c r="B370" s="35"/>
      <c r="C370" s="36"/>
      <c r="D370" s="204" t="s">
        <v>174</v>
      </c>
      <c r="E370" s="36"/>
      <c r="F370" s="205" t="s">
        <v>3321</v>
      </c>
      <c r="G370" s="36"/>
      <c r="H370" s="36"/>
      <c r="I370" s="206"/>
      <c r="J370" s="36"/>
      <c r="K370" s="36"/>
      <c r="L370" s="39"/>
      <c r="M370" s="207"/>
      <c r="N370" s="208"/>
      <c r="O370" s="71"/>
      <c r="P370" s="71"/>
      <c r="Q370" s="71"/>
      <c r="R370" s="71"/>
      <c r="S370" s="71"/>
      <c r="T370" s="72"/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T370" s="17" t="s">
        <v>174</v>
      </c>
      <c r="AU370" s="17" t="s">
        <v>84</v>
      </c>
    </row>
    <row r="371" spans="1:65" s="13" customFormat="1" ht="11.25">
      <c r="B371" s="209"/>
      <c r="C371" s="210"/>
      <c r="D371" s="204" t="s">
        <v>176</v>
      </c>
      <c r="E371" s="211" t="s">
        <v>1</v>
      </c>
      <c r="F371" s="212" t="s">
        <v>3201</v>
      </c>
      <c r="G371" s="210"/>
      <c r="H371" s="213">
        <v>1</v>
      </c>
      <c r="I371" s="214"/>
      <c r="J371" s="210"/>
      <c r="K371" s="210"/>
      <c r="L371" s="215"/>
      <c r="M371" s="216"/>
      <c r="N371" s="217"/>
      <c r="O371" s="217"/>
      <c r="P371" s="217"/>
      <c r="Q371" s="217"/>
      <c r="R371" s="217"/>
      <c r="S371" s="217"/>
      <c r="T371" s="218"/>
      <c r="AT371" s="219" t="s">
        <v>176</v>
      </c>
      <c r="AU371" s="219" t="s">
        <v>84</v>
      </c>
      <c r="AV371" s="13" t="s">
        <v>84</v>
      </c>
      <c r="AW371" s="13" t="s">
        <v>32</v>
      </c>
      <c r="AX371" s="13" t="s">
        <v>82</v>
      </c>
      <c r="AY371" s="219" t="s">
        <v>164</v>
      </c>
    </row>
    <row r="372" spans="1:65" s="2" customFormat="1" ht="37.9" customHeight="1">
      <c r="A372" s="34"/>
      <c r="B372" s="35"/>
      <c r="C372" s="191" t="s">
        <v>2149</v>
      </c>
      <c r="D372" s="191" t="s">
        <v>167</v>
      </c>
      <c r="E372" s="192" t="s">
        <v>3323</v>
      </c>
      <c r="F372" s="193" t="s">
        <v>3324</v>
      </c>
      <c r="G372" s="194" t="s">
        <v>1673</v>
      </c>
      <c r="H372" s="195">
        <v>2</v>
      </c>
      <c r="I372" s="196"/>
      <c r="J372" s="197">
        <f>ROUND(I372*H372,2)</f>
        <v>0</v>
      </c>
      <c r="K372" s="193" t="s">
        <v>1</v>
      </c>
      <c r="L372" s="39"/>
      <c r="M372" s="198" t="s">
        <v>1</v>
      </c>
      <c r="N372" s="199" t="s">
        <v>42</v>
      </c>
      <c r="O372" s="71"/>
      <c r="P372" s="200">
        <f>O372*H372</f>
        <v>0</v>
      </c>
      <c r="Q372" s="200">
        <v>1.39E-3</v>
      </c>
      <c r="R372" s="200">
        <f>Q372*H372</f>
        <v>2.7799999999999999E-3</v>
      </c>
      <c r="S372" s="200">
        <v>0</v>
      </c>
      <c r="T372" s="201">
        <f>S372*H372</f>
        <v>0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202" t="s">
        <v>865</v>
      </c>
      <c r="AT372" s="202" t="s">
        <v>167</v>
      </c>
      <c r="AU372" s="202" t="s">
        <v>84</v>
      </c>
      <c r="AY372" s="17" t="s">
        <v>164</v>
      </c>
      <c r="BE372" s="203">
        <f>IF(N372="základní",J372,0)</f>
        <v>0</v>
      </c>
      <c r="BF372" s="203">
        <f>IF(N372="snížená",J372,0)</f>
        <v>0</v>
      </c>
      <c r="BG372" s="203">
        <f>IF(N372="zákl. přenesená",J372,0)</f>
        <v>0</v>
      </c>
      <c r="BH372" s="203">
        <f>IF(N372="sníž. přenesená",J372,0)</f>
        <v>0</v>
      </c>
      <c r="BI372" s="203">
        <f>IF(N372="nulová",J372,0)</f>
        <v>0</v>
      </c>
      <c r="BJ372" s="17" t="s">
        <v>84</v>
      </c>
      <c r="BK372" s="203">
        <f>ROUND(I372*H372,2)</f>
        <v>0</v>
      </c>
      <c r="BL372" s="17" t="s">
        <v>865</v>
      </c>
      <c r="BM372" s="202" t="s">
        <v>3325</v>
      </c>
    </row>
    <row r="373" spans="1:65" s="2" customFormat="1" ht="19.5">
      <c r="A373" s="34"/>
      <c r="B373" s="35"/>
      <c r="C373" s="36"/>
      <c r="D373" s="204" t="s">
        <v>174</v>
      </c>
      <c r="E373" s="36"/>
      <c r="F373" s="205" t="s">
        <v>3324</v>
      </c>
      <c r="G373" s="36"/>
      <c r="H373" s="36"/>
      <c r="I373" s="206"/>
      <c r="J373" s="36"/>
      <c r="K373" s="36"/>
      <c r="L373" s="39"/>
      <c r="M373" s="207"/>
      <c r="N373" s="208"/>
      <c r="O373" s="71"/>
      <c r="P373" s="71"/>
      <c r="Q373" s="71"/>
      <c r="R373" s="71"/>
      <c r="S373" s="71"/>
      <c r="T373" s="72"/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T373" s="17" t="s">
        <v>174</v>
      </c>
      <c r="AU373" s="17" t="s">
        <v>84</v>
      </c>
    </row>
    <row r="374" spans="1:65" s="13" customFormat="1" ht="11.25">
      <c r="B374" s="209"/>
      <c r="C374" s="210"/>
      <c r="D374" s="204" t="s">
        <v>176</v>
      </c>
      <c r="E374" s="211" t="s">
        <v>1</v>
      </c>
      <c r="F374" s="212" t="s">
        <v>3263</v>
      </c>
      <c r="G374" s="210"/>
      <c r="H374" s="213">
        <v>2</v>
      </c>
      <c r="I374" s="214"/>
      <c r="J374" s="210"/>
      <c r="K374" s="210"/>
      <c r="L374" s="215"/>
      <c r="M374" s="216"/>
      <c r="N374" s="217"/>
      <c r="O374" s="217"/>
      <c r="P374" s="217"/>
      <c r="Q374" s="217"/>
      <c r="R374" s="217"/>
      <c r="S374" s="217"/>
      <c r="T374" s="218"/>
      <c r="AT374" s="219" t="s">
        <v>176</v>
      </c>
      <c r="AU374" s="219" t="s">
        <v>84</v>
      </c>
      <c r="AV374" s="13" t="s">
        <v>84</v>
      </c>
      <c r="AW374" s="13" t="s">
        <v>32</v>
      </c>
      <c r="AX374" s="13" t="s">
        <v>82</v>
      </c>
      <c r="AY374" s="219" t="s">
        <v>164</v>
      </c>
    </row>
    <row r="375" spans="1:65" s="2" customFormat="1" ht="14.45" customHeight="1">
      <c r="A375" s="34"/>
      <c r="B375" s="35"/>
      <c r="C375" s="191" t="s">
        <v>2256</v>
      </c>
      <c r="D375" s="191" t="s">
        <v>167</v>
      </c>
      <c r="E375" s="192" t="s">
        <v>3326</v>
      </c>
      <c r="F375" s="193" t="s">
        <v>3327</v>
      </c>
      <c r="G375" s="194" t="s">
        <v>1673</v>
      </c>
      <c r="H375" s="195">
        <v>1</v>
      </c>
      <c r="I375" s="196"/>
      <c r="J375" s="197">
        <f>ROUND(I375*H375,2)</f>
        <v>0</v>
      </c>
      <c r="K375" s="193" t="s">
        <v>1</v>
      </c>
      <c r="L375" s="39"/>
      <c r="M375" s="198" t="s">
        <v>1</v>
      </c>
      <c r="N375" s="199" t="s">
        <v>42</v>
      </c>
      <c r="O375" s="71"/>
      <c r="P375" s="200">
        <f>O375*H375</f>
        <v>0</v>
      </c>
      <c r="Q375" s="200">
        <v>1.39E-3</v>
      </c>
      <c r="R375" s="200">
        <f>Q375*H375</f>
        <v>1.39E-3</v>
      </c>
      <c r="S375" s="200">
        <v>0</v>
      </c>
      <c r="T375" s="201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202" t="s">
        <v>865</v>
      </c>
      <c r="AT375" s="202" t="s">
        <v>167</v>
      </c>
      <c r="AU375" s="202" t="s">
        <v>84</v>
      </c>
      <c r="AY375" s="17" t="s">
        <v>164</v>
      </c>
      <c r="BE375" s="203">
        <f>IF(N375="základní",J375,0)</f>
        <v>0</v>
      </c>
      <c r="BF375" s="203">
        <f>IF(N375="snížená",J375,0)</f>
        <v>0</v>
      </c>
      <c r="BG375" s="203">
        <f>IF(N375="zákl. přenesená",J375,0)</f>
        <v>0</v>
      </c>
      <c r="BH375" s="203">
        <f>IF(N375="sníž. přenesená",J375,0)</f>
        <v>0</v>
      </c>
      <c r="BI375" s="203">
        <f>IF(N375="nulová",J375,0)</f>
        <v>0</v>
      </c>
      <c r="BJ375" s="17" t="s">
        <v>84</v>
      </c>
      <c r="BK375" s="203">
        <f>ROUND(I375*H375,2)</f>
        <v>0</v>
      </c>
      <c r="BL375" s="17" t="s">
        <v>865</v>
      </c>
      <c r="BM375" s="202" t="s">
        <v>3328</v>
      </c>
    </row>
    <row r="376" spans="1:65" s="2" customFormat="1" ht="11.25">
      <c r="A376" s="34"/>
      <c r="B376" s="35"/>
      <c r="C376" s="36"/>
      <c r="D376" s="204" t="s">
        <v>174</v>
      </c>
      <c r="E376" s="36"/>
      <c r="F376" s="205" t="s">
        <v>3327</v>
      </c>
      <c r="G376" s="36"/>
      <c r="H376" s="36"/>
      <c r="I376" s="206"/>
      <c r="J376" s="36"/>
      <c r="K376" s="36"/>
      <c r="L376" s="39"/>
      <c r="M376" s="207"/>
      <c r="N376" s="208"/>
      <c r="O376" s="71"/>
      <c r="P376" s="71"/>
      <c r="Q376" s="71"/>
      <c r="R376" s="71"/>
      <c r="S376" s="71"/>
      <c r="T376" s="72"/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T376" s="17" t="s">
        <v>174</v>
      </c>
      <c r="AU376" s="17" t="s">
        <v>84</v>
      </c>
    </row>
    <row r="377" spans="1:65" s="13" customFormat="1" ht="11.25">
      <c r="B377" s="209"/>
      <c r="C377" s="210"/>
      <c r="D377" s="204" t="s">
        <v>176</v>
      </c>
      <c r="E377" s="211" t="s">
        <v>1</v>
      </c>
      <c r="F377" s="212" t="s">
        <v>3201</v>
      </c>
      <c r="G377" s="210"/>
      <c r="H377" s="213">
        <v>1</v>
      </c>
      <c r="I377" s="214"/>
      <c r="J377" s="210"/>
      <c r="K377" s="210"/>
      <c r="L377" s="215"/>
      <c r="M377" s="216"/>
      <c r="N377" s="217"/>
      <c r="O377" s="217"/>
      <c r="P377" s="217"/>
      <c r="Q377" s="217"/>
      <c r="R377" s="217"/>
      <c r="S377" s="217"/>
      <c r="T377" s="218"/>
      <c r="AT377" s="219" t="s">
        <v>176</v>
      </c>
      <c r="AU377" s="219" t="s">
        <v>84</v>
      </c>
      <c r="AV377" s="13" t="s">
        <v>84</v>
      </c>
      <c r="AW377" s="13" t="s">
        <v>32</v>
      </c>
      <c r="AX377" s="13" t="s">
        <v>82</v>
      </c>
      <c r="AY377" s="219" t="s">
        <v>164</v>
      </c>
    </row>
    <row r="378" spans="1:65" s="2" customFormat="1" ht="14.45" customHeight="1">
      <c r="A378" s="34"/>
      <c r="B378" s="35"/>
      <c r="C378" s="191" t="s">
        <v>2502</v>
      </c>
      <c r="D378" s="191" t="s">
        <v>167</v>
      </c>
      <c r="E378" s="192" t="s">
        <v>3329</v>
      </c>
      <c r="F378" s="193" t="s">
        <v>3330</v>
      </c>
      <c r="G378" s="194" t="s">
        <v>244</v>
      </c>
      <c r="H378" s="195">
        <v>50</v>
      </c>
      <c r="I378" s="196"/>
      <c r="J378" s="197">
        <f>ROUND(I378*H378,2)</f>
        <v>0</v>
      </c>
      <c r="K378" s="193" t="s">
        <v>1</v>
      </c>
      <c r="L378" s="39"/>
      <c r="M378" s="198" t="s">
        <v>1</v>
      </c>
      <c r="N378" s="199" t="s">
        <v>42</v>
      </c>
      <c r="O378" s="71"/>
      <c r="P378" s="200">
        <f>O378*H378</f>
        <v>0</v>
      </c>
      <c r="Q378" s="200">
        <v>1.39E-3</v>
      </c>
      <c r="R378" s="200">
        <f>Q378*H378</f>
        <v>6.9499999999999992E-2</v>
      </c>
      <c r="S378" s="200">
        <v>0</v>
      </c>
      <c r="T378" s="201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202" t="s">
        <v>865</v>
      </c>
      <c r="AT378" s="202" t="s">
        <v>167</v>
      </c>
      <c r="AU378" s="202" t="s">
        <v>84</v>
      </c>
      <c r="AY378" s="17" t="s">
        <v>164</v>
      </c>
      <c r="BE378" s="203">
        <f>IF(N378="základní",J378,0)</f>
        <v>0</v>
      </c>
      <c r="BF378" s="203">
        <f>IF(N378="snížená",J378,0)</f>
        <v>0</v>
      </c>
      <c r="BG378" s="203">
        <f>IF(N378="zákl. přenesená",J378,0)</f>
        <v>0</v>
      </c>
      <c r="BH378" s="203">
        <f>IF(N378="sníž. přenesená",J378,0)</f>
        <v>0</v>
      </c>
      <c r="BI378" s="203">
        <f>IF(N378="nulová",J378,0)</f>
        <v>0</v>
      </c>
      <c r="BJ378" s="17" t="s">
        <v>84</v>
      </c>
      <c r="BK378" s="203">
        <f>ROUND(I378*H378,2)</f>
        <v>0</v>
      </c>
      <c r="BL378" s="17" t="s">
        <v>865</v>
      </c>
      <c r="BM378" s="202" t="s">
        <v>3331</v>
      </c>
    </row>
    <row r="379" spans="1:65" s="2" customFormat="1" ht="11.25">
      <c r="A379" s="34"/>
      <c r="B379" s="35"/>
      <c r="C379" s="36"/>
      <c r="D379" s="204" t="s">
        <v>174</v>
      </c>
      <c r="E379" s="36"/>
      <c r="F379" s="205" t="s">
        <v>3330</v>
      </c>
      <c r="G379" s="36"/>
      <c r="H379" s="36"/>
      <c r="I379" s="206"/>
      <c r="J379" s="36"/>
      <c r="K379" s="36"/>
      <c r="L379" s="39"/>
      <c r="M379" s="207"/>
      <c r="N379" s="208"/>
      <c r="O379" s="71"/>
      <c r="P379" s="71"/>
      <c r="Q379" s="71"/>
      <c r="R379" s="71"/>
      <c r="S379" s="71"/>
      <c r="T379" s="72"/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T379" s="17" t="s">
        <v>174</v>
      </c>
      <c r="AU379" s="17" t="s">
        <v>84</v>
      </c>
    </row>
    <row r="380" spans="1:65" s="13" customFormat="1" ht="11.25">
      <c r="B380" s="209"/>
      <c r="C380" s="210"/>
      <c r="D380" s="204" t="s">
        <v>176</v>
      </c>
      <c r="E380" s="211" t="s">
        <v>1</v>
      </c>
      <c r="F380" s="212" t="s">
        <v>3332</v>
      </c>
      <c r="G380" s="210"/>
      <c r="H380" s="213">
        <v>50</v>
      </c>
      <c r="I380" s="214"/>
      <c r="J380" s="210"/>
      <c r="K380" s="210"/>
      <c r="L380" s="215"/>
      <c r="M380" s="216"/>
      <c r="N380" s="217"/>
      <c r="O380" s="217"/>
      <c r="P380" s="217"/>
      <c r="Q380" s="217"/>
      <c r="R380" s="217"/>
      <c r="S380" s="217"/>
      <c r="T380" s="218"/>
      <c r="AT380" s="219" t="s">
        <v>176</v>
      </c>
      <c r="AU380" s="219" t="s">
        <v>84</v>
      </c>
      <c r="AV380" s="13" t="s">
        <v>84</v>
      </c>
      <c r="AW380" s="13" t="s">
        <v>32</v>
      </c>
      <c r="AX380" s="13" t="s">
        <v>82</v>
      </c>
      <c r="AY380" s="219" t="s">
        <v>164</v>
      </c>
    </row>
    <row r="381" spans="1:65" s="2" customFormat="1" ht="24.2" customHeight="1">
      <c r="A381" s="34"/>
      <c r="B381" s="35"/>
      <c r="C381" s="191" t="s">
        <v>506</v>
      </c>
      <c r="D381" s="191" t="s">
        <v>167</v>
      </c>
      <c r="E381" s="192" t="s">
        <v>3333</v>
      </c>
      <c r="F381" s="193" t="s">
        <v>3334</v>
      </c>
      <c r="G381" s="194" t="s">
        <v>1673</v>
      </c>
      <c r="H381" s="195">
        <v>24</v>
      </c>
      <c r="I381" s="196"/>
      <c r="J381" s="197">
        <f>ROUND(I381*H381,2)</f>
        <v>0</v>
      </c>
      <c r="K381" s="193" t="s">
        <v>1</v>
      </c>
      <c r="L381" s="39"/>
      <c r="M381" s="198" t="s">
        <v>1</v>
      </c>
      <c r="N381" s="199" t="s">
        <v>42</v>
      </c>
      <c r="O381" s="71"/>
      <c r="P381" s="200">
        <f>O381*H381</f>
        <v>0</v>
      </c>
      <c r="Q381" s="200">
        <v>1.39E-3</v>
      </c>
      <c r="R381" s="200">
        <f>Q381*H381</f>
        <v>3.3360000000000001E-2</v>
      </c>
      <c r="S381" s="200">
        <v>0</v>
      </c>
      <c r="T381" s="201">
        <f>S381*H381</f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202" t="s">
        <v>865</v>
      </c>
      <c r="AT381" s="202" t="s">
        <v>167</v>
      </c>
      <c r="AU381" s="202" t="s">
        <v>84</v>
      </c>
      <c r="AY381" s="17" t="s">
        <v>164</v>
      </c>
      <c r="BE381" s="203">
        <f>IF(N381="základní",J381,0)</f>
        <v>0</v>
      </c>
      <c r="BF381" s="203">
        <f>IF(N381="snížená",J381,0)</f>
        <v>0</v>
      </c>
      <c r="BG381" s="203">
        <f>IF(N381="zákl. přenesená",J381,0)</f>
        <v>0</v>
      </c>
      <c r="BH381" s="203">
        <f>IF(N381="sníž. přenesená",J381,0)</f>
        <v>0</v>
      </c>
      <c r="BI381" s="203">
        <f>IF(N381="nulová",J381,0)</f>
        <v>0</v>
      </c>
      <c r="BJ381" s="17" t="s">
        <v>84</v>
      </c>
      <c r="BK381" s="203">
        <f>ROUND(I381*H381,2)</f>
        <v>0</v>
      </c>
      <c r="BL381" s="17" t="s">
        <v>865</v>
      </c>
      <c r="BM381" s="202" t="s">
        <v>3335</v>
      </c>
    </row>
    <row r="382" spans="1:65" s="2" customFormat="1" ht="11.25">
      <c r="A382" s="34"/>
      <c r="B382" s="35"/>
      <c r="C382" s="36"/>
      <c r="D382" s="204" t="s">
        <v>174</v>
      </c>
      <c r="E382" s="36"/>
      <c r="F382" s="205" t="s">
        <v>3334</v>
      </c>
      <c r="G382" s="36"/>
      <c r="H382" s="36"/>
      <c r="I382" s="206"/>
      <c r="J382" s="36"/>
      <c r="K382" s="36"/>
      <c r="L382" s="39"/>
      <c r="M382" s="207"/>
      <c r="N382" s="208"/>
      <c r="O382" s="71"/>
      <c r="P382" s="71"/>
      <c r="Q382" s="71"/>
      <c r="R382" s="71"/>
      <c r="S382" s="71"/>
      <c r="T382" s="72"/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T382" s="17" t="s">
        <v>174</v>
      </c>
      <c r="AU382" s="17" t="s">
        <v>84</v>
      </c>
    </row>
    <row r="383" spans="1:65" s="13" customFormat="1" ht="11.25">
      <c r="B383" s="209"/>
      <c r="C383" s="210"/>
      <c r="D383" s="204" t="s">
        <v>176</v>
      </c>
      <c r="E383" s="211" t="s">
        <v>1</v>
      </c>
      <c r="F383" s="212" t="s">
        <v>3336</v>
      </c>
      <c r="G383" s="210"/>
      <c r="H383" s="213">
        <v>24</v>
      </c>
      <c r="I383" s="214"/>
      <c r="J383" s="210"/>
      <c r="K383" s="210"/>
      <c r="L383" s="215"/>
      <c r="M383" s="216"/>
      <c r="N383" s="217"/>
      <c r="O383" s="217"/>
      <c r="P383" s="217"/>
      <c r="Q383" s="217"/>
      <c r="R383" s="217"/>
      <c r="S383" s="217"/>
      <c r="T383" s="218"/>
      <c r="AT383" s="219" t="s">
        <v>176</v>
      </c>
      <c r="AU383" s="219" t="s">
        <v>84</v>
      </c>
      <c r="AV383" s="13" t="s">
        <v>84</v>
      </c>
      <c r="AW383" s="13" t="s">
        <v>32</v>
      </c>
      <c r="AX383" s="13" t="s">
        <v>82</v>
      </c>
      <c r="AY383" s="219" t="s">
        <v>164</v>
      </c>
    </row>
    <row r="384" spans="1:65" s="2" customFormat="1" ht="24.2" customHeight="1">
      <c r="A384" s="34"/>
      <c r="B384" s="35"/>
      <c r="C384" s="191" t="s">
        <v>512</v>
      </c>
      <c r="D384" s="191" t="s">
        <v>167</v>
      </c>
      <c r="E384" s="192" t="s">
        <v>3337</v>
      </c>
      <c r="F384" s="193" t="s">
        <v>3338</v>
      </c>
      <c r="G384" s="194" t="s">
        <v>1673</v>
      </c>
      <c r="H384" s="195">
        <v>8</v>
      </c>
      <c r="I384" s="196"/>
      <c r="J384" s="197">
        <f>ROUND(I384*H384,2)</f>
        <v>0</v>
      </c>
      <c r="K384" s="193" t="s">
        <v>1</v>
      </c>
      <c r="L384" s="39"/>
      <c r="M384" s="198" t="s">
        <v>1</v>
      </c>
      <c r="N384" s="199" t="s">
        <v>42</v>
      </c>
      <c r="O384" s="71"/>
      <c r="P384" s="200">
        <f>O384*H384</f>
        <v>0</v>
      </c>
      <c r="Q384" s="200">
        <v>1.39E-3</v>
      </c>
      <c r="R384" s="200">
        <f>Q384*H384</f>
        <v>1.112E-2</v>
      </c>
      <c r="S384" s="200">
        <v>0</v>
      </c>
      <c r="T384" s="201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202" t="s">
        <v>865</v>
      </c>
      <c r="AT384" s="202" t="s">
        <v>167</v>
      </c>
      <c r="AU384" s="202" t="s">
        <v>84</v>
      </c>
      <c r="AY384" s="17" t="s">
        <v>164</v>
      </c>
      <c r="BE384" s="203">
        <f>IF(N384="základní",J384,0)</f>
        <v>0</v>
      </c>
      <c r="BF384" s="203">
        <f>IF(N384="snížená",J384,0)</f>
        <v>0</v>
      </c>
      <c r="BG384" s="203">
        <f>IF(N384="zákl. přenesená",J384,0)</f>
        <v>0</v>
      </c>
      <c r="BH384" s="203">
        <f>IF(N384="sníž. přenesená",J384,0)</f>
        <v>0</v>
      </c>
      <c r="BI384" s="203">
        <f>IF(N384="nulová",J384,0)</f>
        <v>0</v>
      </c>
      <c r="BJ384" s="17" t="s">
        <v>84</v>
      </c>
      <c r="BK384" s="203">
        <f>ROUND(I384*H384,2)</f>
        <v>0</v>
      </c>
      <c r="BL384" s="17" t="s">
        <v>865</v>
      </c>
      <c r="BM384" s="202" t="s">
        <v>3339</v>
      </c>
    </row>
    <row r="385" spans="1:65" s="2" customFormat="1" ht="11.25">
      <c r="A385" s="34"/>
      <c r="B385" s="35"/>
      <c r="C385" s="36"/>
      <c r="D385" s="204" t="s">
        <v>174</v>
      </c>
      <c r="E385" s="36"/>
      <c r="F385" s="205" t="s">
        <v>3338</v>
      </c>
      <c r="G385" s="36"/>
      <c r="H385" s="36"/>
      <c r="I385" s="206"/>
      <c r="J385" s="36"/>
      <c r="K385" s="36"/>
      <c r="L385" s="39"/>
      <c r="M385" s="207"/>
      <c r="N385" s="208"/>
      <c r="O385" s="71"/>
      <c r="P385" s="71"/>
      <c r="Q385" s="71"/>
      <c r="R385" s="71"/>
      <c r="S385" s="71"/>
      <c r="T385" s="72"/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T385" s="17" t="s">
        <v>174</v>
      </c>
      <c r="AU385" s="17" t="s">
        <v>84</v>
      </c>
    </row>
    <row r="386" spans="1:65" s="13" customFormat="1" ht="11.25">
      <c r="B386" s="209"/>
      <c r="C386" s="210"/>
      <c r="D386" s="204" t="s">
        <v>176</v>
      </c>
      <c r="E386" s="211" t="s">
        <v>1</v>
      </c>
      <c r="F386" s="212" t="s">
        <v>3180</v>
      </c>
      <c r="G386" s="210"/>
      <c r="H386" s="213">
        <v>8</v>
      </c>
      <c r="I386" s="214"/>
      <c r="J386" s="210"/>
      <c r="K386" s="210"/>
      <c r="L386" s="215"/>
      <c r="M386" s="216"/>
      <c r="N386" s="217"/>
      <c r="O386" s="217"/>
      <c r="P386" s="217"/>
      <c r="Q386" s="217"/>
      <c r="R386" s="217"/>
      <c r="S386" s="217"/>
      <c r="T386" s="218"/>
      <c r="AT386" s="219" t="s">
        <v>176</v>
      </c>
      <c r="AU386" s="219" t="s">
        <v>84</v>
      </c>
      <c r="AV386" s="13" t="s">
        <v>84</v>
      </c>
      <c r="AW386" s="13" t="s">
        <v>32</v>
      </c>
      <c r="AX386" s="13" t="s">
        <v>82</v>
      </c>
      <c r="AY386" s="219" t="s">
        <v>164</v>
      </c>
    </row>
    <row r="387" spans="1:65" s="2" customFormat="1" ht="24.2" customHeight="1">
      <c r="A387" s="34"/>
      <c r="B387" s="35"/>
      <c r="C387" s="191" t="s">
        <v>2515</v>
      </c>
      <c r="D387" s="191" t="s">
        <v>167</v>
      </c>
      <c r="E387" s="192" t="s">
        <v>3340</v>
      </c>
      <c r="F387" s="193" t="s">
        <v>3341</v>
      </c>
      <c r="G387" s="194" t="s">
        <v>244</v>
      </c>
      <c r="H387" s="195">
        <v>22</v>
      </c>
      <c r="I387" s="196"/>
      <c r="J387" s="197">
        <f>ROUND(I387*H387,2)</f>
        <v>0</v>
      </c>
      <c r="K387" s="193" t="s">
        <v>1</v>
      </c>
      <c r="L387" s="39"/>
      <c r="M387" s="198" t="s">
        <v>1</v>
      </c>
      <c r="N387" s="199" t="s">
        <v>42</v>
      </c>
      <c r="O387" s="71"/>
      <c r="P387" s="200">
        <f>O387*H387</f>
        <v>0</v>
      </c>
      <c r="Q387" s="200">
        <v>1.39E-3</v>
      </c>
      <c r="R387" s="200">
        <f>Q387*H387</f>
        <v>3.058E-2</v>
      </c>
      <c r="S387" s="200">
        <v>0</v>
      </c>
      <c r="T387" s="201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202" t="s">
        <v>865</v>
      </c>
      <c r="AT387" s="202" t="s">
        <v>167</v>
      </c>
      <c r="AU387" s="202" t="s">
        <v>84</v>
      </c>
      <c r="AY387" s="17" t="s">
        <v>164</v>
      </c>
      <c r="BE387" s="203">
        <f>IF(N387="základní",J387,0)</f>
        <v>0</v>
      </c>
      <c r="BF387" s="203">
        <f>IF(N387="snížená",J387,0)</f>
        <v>0</v>
      </c>
      <c r="BG387" s="203">
        <f>IF(N387="zákl. přenesená",J387,0)</f>
        <v>0</v>
      </c>
      <c r="BH387" s="203">
        <f>IF(N387="sníž. přenesená",J387,0)</f>
        <v>0</v>
      </c>
      <c r="BI387" s="203">
        <f>IF(N387="nulová",J387,0)</f>
        <v>0</v>
      </c>
      <c r="BJ387" s="17" t="s">
        <v>84</v>
      </c>
      <c r="BK387" s="203">
        <f>ROUND(I387*H387,2)</f>
        <v>0</v>
      </c>
      <c r="BL387" s="17" t="s">
        <v>865</v>
      </c>
      <c r="BM387" s="202" t="s">
        <v>3342</v>
      </c>
    </row>
    <row r="388" spans="1:65" s="2" customFormat="1" ht="19.5">
      <c r="A388" s="34"/>
      <c r="B388" s="35"/>
      <c r="C388" s="36"/>
      <c r="D388" s="204" t="s">
        <v>174</v>
      </c>
      <c r="E388" s="36"/>
      <c r="F388" s="205" t="s">
        <v>3341</v>
      </c>
      <c r="G388" s="36"/>
      <c r="H388" s="36"/>
      <c r="I388" s="206"/>
      <c r="J388" s="36"/>
      <c r="K388" s="36"/>
      <c r="L388" s="39"/>
      <c r="M388" s="207"/>
      <c r="N388" s="208"/>
      <c r="O388" s="71"/>
      <c r="P388" s="71"/>
      <c r="Q388" s="71"/>
      <c r="R388" s="71"/>
      <c r="S388" s="71"/>
      <c r="T388" s="72"/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T388" s="17" t="s">
        <v>174</v>
      </c>
      <c r="AU388" s="17" t="s">
        <v>84</v>
      </c>
    </row>
    <row r="389" spans="1:65" s="13" customFormat="1" ht="11.25">
      <c r="B389" s="209"/>
      <c r="C389" s="210"/>
      <c r="D389" s="204" t="s">
        <v>176</v>
      </c>
      <c r="E389" s="211" t="s">
        <v>1</v>
      </c>
      <c r="F389" s="212" t="s">
        <v>3343</v>
      </c>
      <c r="G389" s="210"/>
      <c r="H389" s="213">
        <v>22</v>
      </c>
      <c r="I389" s="214"/>
      <c r="J389" s="210"/>
      <c r="K389" s="210"/>
      <c r="L389" s="215"/>
      <c r="M389" s="216"/>
      <c r="N389" s="217"/>
      <c r="O389" s="217"/>
      <c r="P389" s="217"/>
      <c r="Q389" s="217"/>
      <c r="R389" s="217"/>
      <c r="S389" s="217"/>
      <c r="T389" s="218"/>
      <c r="AT389" s="219" t="s">
        <v>176</v>
      </c>
      <c r="AU389" s="219" t="s">
        <v>84</v>
      </c>
      <c r="AV389" s="13" t="s">
        <v>84</v>
      </c>
      <c r="AW389" s="13" t="s">
        <v>32</v>
      </c>
      <c r="AX389" s="13" t="s">
        <v>82</v>
      </c>
      <c r="AY389" s="219" t="s">
        <v>164</v>
      </c>
    </row>
    <row r="390" spans="1:65" s="2" customFormat="1" ht="24.2" customHeight="1">
      <c r="A390" s="34"/>
      <c r="B390" s="35"/>
      <c r="C390" s="191" t="s">
        <v>2520</v>
      </c>
      <c r="D390" s="191" t="s">
        <v>167</v>
      </c>
      <c r="E390" s="192" t="s">
        <v>3344</v>
      </c>
      <c r="F390" s="193" t="s">
        <v>3345</v>
      </c>
      <c r="G390" s="194" t="s">
        <v>244</v>
      </c>
      <c r="H390" s="195">
        <v>826</v>
      </c>
      <c r="I390" s="196"/>
      <c r="J390" s="197">
        <f>ROUND(I390*H390,2)</f>
        <v>0</v>
      </c>
      <c r="K390" s="193" t="s">
        <v>1</v>
      </c>
      <c r="L390" s="39"/>
      <c r="M390" s="198" t="s">
        <v>1</v>
      </c>
      <c r="N390" s="199" t="s">
        <v>42</v>
      </c>
      <c r="O390" s="71"/>
      <c r="P390" s="200">
        <f>O390*H390</f>
        <v>0</v>
      </c>
      <c r="Q390" s="200">
        <v>1.39E-3</v>
      </c>
      <c r="R390" s="200">
        <f>Q390*H390</f>
        <v>1.1481399999999999</v>
      </c>
      <c r="S390" s="200">
        <v>0</v>
      </c>
      <c r="T390" s="201">
        <f>S390*H390</f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202" t="s">
        <v>865</v>
      </c>
      <c r="AT390" s="202" t="s">
        <v>167</v>
      </c>
      <c r="AU390" s="202" t="s">
        <v>84</v>
      </c>
      <c r="AY390" s="17" t="s">
        <v>164</v>
      </c>
      <c r="BE390" s="203">
        <f>IF(N390="základní",J390,0)</f>
        <v>0</v>
      </c>
      <c r="BF390" s="203">
        <f>IF(N390="snížená",J390,0)</f>
        <v>0</v>
      </c>
      <c r="BG390" s="203">
        <f>IF(N390="zákl. přenesená",J390,0)</f>
        <v>0</v>
      </c>
      <c r="BH390" s="203">
        <f>IF(N390="sníž. přenesená",J390,0)</f>
        <v>0</v>
      </c>
      <c r="BI390" s="203">
        <f>IF(N390="nulová",J390,0)</f>
        <v>0</v>
      </c>
      <c r="BJ390" s="17" t="s">
        <v>84</v>
      </c>
      <c r="BK390" s="203">
        <f>ROUND(I390*H390,2)</f>
        <v>0</v>
      </c>
      <c r="BL390" s="17" t="s">
        <v>865</v>
      </c>
      <c r="BM390" s="202" t="s">
        <v>3346</v>
      </c>
    </row>
    <row r="391" spans="1:65" s="2" customFormat="1" ht="19.5">
      <c r="A391" s="34"/>
      <c r="B391" s="35"/>
      <c r="C391" s="36"/>
      <c r="D391" s="204" t="s">
        <v>174</v>
      </c>
      <c r="E391" s="36"/>
      <c r="F391" s="205" t="s">
        <v>3345</v>
      </c>
      <c r="G391" s="36"/>
      <c r="H391" s="36"/>
      <c r="I391" s="206"/>
      <c r="J391" s="36"/>
      <c r="K391" s="36"/>
      <c r="L391" s="39"/>
      <c r="M391" s="207"/>
      <c r="N391" s="208"/>
      <c r="O391" s="71"/>
      <c r="P391" s="71"/>
      <c r="Q391" s="71"/>
      <c r="R391" s="71"/>
      <c r="S391" s="71"/>
      <c r="T391" s="72"/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T391" s="17" t="s">
        <v>174</v>
      </c>
      <c r="AU391" s="17" t="s">
        <v>84</v>
      </c>
    </row>
    <row r="392" spans="1:65" s="13" customFormat="1" ht="11.25">
      <c r="B392" s="209"/>
      <c r="C392" s="210"/>
      <c r="D392" s="204" t="s">
        <v>176</v>
      </c>
      <c r="E392" s="211" t="s">
        <v>1</v>
      </c>
      <c r="F392" s="212" t="s">
        <v>3347</v>
      </c>
      <c r="G392" s="210"/>
      <c r="H392" s="213">
        <v>826</v>
      </c>
      <c r="I392" s="214"/>
      <c r="J392" s="210"/>
      <c r="K392" s="210"/>
      <c r="L392" s="215"/>
      <c r="M392" s="216"/>
      <c r="N392" s="217"/>
      <c r="O392" s="217"/>
      <c r="P392" s="217"/>
      <c r="Q392" s="217"/>
      <c r="R392" s="217"/>
      <c r="S392" s="217"/>
      <c r="T392" s="218"/>
      <c r="AT392" s="219" t="s">
        <v>176</v>
      </c>
      <c r="AU392" s="219" t="s">
        <v>84</v>
      </c>
      <c r="AV392" s="13" t="s">
        <v>84</v>
      </c>
      <c r="AW392" s="13" t="s">
        <v>32</v>
      </c>
      <c r="AX392" s="13" t="s">
        <v>82</v>
      </c>
      <c r="AY392" s="219" t="s">
        <v>164</v>
      </c>
    </row>
    <row r="393" spans="1:65" s="2" customFormat="1" ht="14.45" customHeight="1">
      <c r="A393" s="34"/>
      <c r="B393" s="35"/>
      <c r="C393" s="191" t="s">
        <v>2525</v>
      </c>
      <c r="D393" s="191" t="s">
        <v>167</v>
      </c>
      <c r="E393" s="192" t="s">
        <v>3348</v>
      </c>
      <c r="F393" s="193" t="s">
        <v>3349</v>
      </c>
      <c r="G393" s="194" t="s">
        <v>1673</v>
      </c>
      <c r="H393" s="195">
        <v>1</v>
      </c>
      <c r="I393" s="196"/>
      <c r="J393" s="197">
        <f>ROUND(I393*H393,2)</f>
        <v>0</v>
      </c>
      <c r="K393" s="193" t="s">
        <v>1</v>
      </c>
      <c r="L393" s="39"/>
      <c r="M393" s="198" t="s">
        <v>1</v>
      </c>
      <c r="N393" s="199" t="s">
        <v>42</v>
      </c>
      <c r="O393" s="71"/>
      <c r="P393" s="200">
        <f>O393*H393</f>
        <v>0</v>
      </c>
      <c r="Q393" s="200">
        <v>1.39E-3</v>
      </c>
      <c r="R393" s="200">
        <f>Q393*H393</f>
        <v>1.39E-3</v>
      </c>
      <c r="S393" s="200">
        <v>0</v>
      </c>
      <c r="T393" s="201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202" t="s">
        <v>865</v>
      </c>
      <c r="AT393" s="202" t="s">
        <v>167</v>
      </c>
      <c r="AU393" s="202" t="s">
        <v>84</v>
      </c>
      <c r="AY393" s="17" t="s">
        <v>164</v>
      </c>
      <c r="BE393" s="203">
        <f>IF(N393="základní",J393,0)</f>
        <v>0</v>
      </c>
      <c r="BF393" s="203">
        <f>IF(N393="snížená",J393,0)</f>
        <v>0</v>
      </c>
      <c r="BG393" s="203">
        <f>IF(N393="zákl. přenesená",J393,0)</f>
        <v>0</v>
      </c>
      <c r="BH393" s="203">
        <f>IF(N393="sníž. přenesená",J393,0)</f>
        <v>0</v>
      </c>
      <c r="BI393" s="203">
        <f>IF(N393="nulová",J393,0)</f>
        <v>0</v>
      </c>
      <c r="BJ393" s="17" t="s">
        <v>84</v>
      </c>
      <c r="BK393" s="203">
        <f>ROUND(I393*H393,2)</f>
        <v>0</v>
      </c>
      <c r="BL393" s="17" t="s">
        <v>865</v>
      </c>
      <c r="BM393" s="202" t="s">
        <v>3350</v>
      </c>
    </row>
    <row r="394" spans="1:65" s="2" customFormat="1" ht="11.25">
      <c r="A394" s="34"/>
      <c r="B394" s="35"/>
      <c r="C394" s="36"/>
      <c r="D394" s="204" t="s">
        <v>174</v>
      </c>
      <c r="E394" s="36"/>
      <c r="F394" s="205" t="s">
        <v>3349</v>
      </c>
      <c r="G394" s="36"/>
      <c r="H394" s="36"/>
      <c r="I394" s="206"/>
      <c r="J394" s="36"/>
      <c r="K394" s="36"/>
      <c r="L394" s="39"/>
      <c r="M394" s="207"/>
      <c r="N394" s="208"/>
      <c r="O394" s="71"/>
      <c r="P394" s="71"/>
      <c r="Q394" s="71"/>
      <c r="R394" s="71"/>
      <c r="S394" s="71"/>
      <c r="T394" s="72"/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T394" s="17" t="s">
        <v>174</v>
      </c>
      <c r="AU394" s="17" t="s">
        <v>84</v>
      </c>
    </row>
    <row r="395" spans="1:65" s="13" customFormat="1" ht="11.25">
      <c r="B395" s="209"/>
      <c r="C395" s="210"/>
      <c r="D395" s="204" t="s">
        <v>176</v>
      </c>
      <c r="E395" s="211" t="s">
        <v>1</v>
      </c>
      <c r="F395" s="212" t="s">
        <v>3201</v>
      </c>
      <c r="G395" s="210"/>
      <c r="H395" s="213">
        <v>1</v>
      </c>
      <c r="I395" s="214"/>
      <c r="J395" s="210"/>
      <c r="K395" s="210"/>
      <c r="L395" s="215"/>
      <c r="M395" s="259"/>
      <c r="N395" s="260"/>
      <c r="O395" s="260"/>
      <c r="P395" s="260"/>
      <c r="Q395" s="260"/>
      <c r="R395" s="260"/>
      <c r="S395" s="260"/>
      <c r="T395" s="261"/>
      <c r="AT395" s="219" t="s">
        <v>176</v>
      </c>
      <c r="AU395" s="219" t="s">
        <v>84</v>
      </c>
      <c r="AV395" s="13" t="s">
        <v>84</v>
      </c>
      <c r="AW395" s="13" t="s">
        <v>32</v>
      </c>
      <c r="AX395" s="13" t="s">
        <v>82</v>
      </c>
      <c r="AY395" s="219" t="s">
        <v>164</v>
      </c>
    </row>
    <row r="396" spans="1:65" s="2" customFormat="1" ht="6.95" customHeight="1">
      <c r="A396" s="34"/>
      <c r="B396" s="54"/>
      <c r="C396" s="55"/>
      <c r="D396" s="55"/>
      <c r="E396" s="55"/>
      <c r="F396" s="55"/>
      <c r="G396" s="55"/>
      <c r="H396" s="55"/>
      <c r="I396" s="55"/>
      <c r="J396" s="55"/>
      <c r="K396" s="55"/>
      <c r="L396" s="39"/>
      <c r="M396" s="34"/>
      <c r="O396" s="34"/>
      <c r="P396" s="34"/>
      <c r="Q396" s="34"/>
      <c r="R396" s="34"/>
      <c r="S396" s="34"/>
      <c r="T396" s="34"/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</row>
  </sheetData>
  <sheetProtection algorithmName="SHA-512" hashValue="yxnXujeeMtuIDN3z+BeaJtgQwzvYF2ABFttlujCu8VlSwGEyzHon3fd3siItd6tcB6vkm1E7uYkerBTn/tXPoQ==" saltValue="hHqGxYcNzO5s0N/ChGqh4ume1huvCZ1r8jcuySwf75fD6z5DgcZ7rZ05bcYEZfPEmLt7lY7h1tmC/Bz/8eIxeQ==" spinCount="100000" sheet="1" objects="1" scenarios="1" formatColumns="0" formatRows="0" autoFilter="0"/>
  <autoFilter ref="C131:K395"/>
  <mergeCells count="12">
    <mergeCell ref="E124:H124"/>
    <mergeCell ref="L2:V2"/>
    <mergeCell ref="E85:H85"/>
    <mergeCell ref="E87:H87"/>
    <mergeCell ref="E89:H89"/>
    <mergeCell ref="E120:H120"/>
    <mergeCell ref="E122:H12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7" t="s">
        <v>98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82</v>
      </c>
    </row>
    <row r="4" spans="1:46" s="1" customFormat="1" ht="24.95" customHeight="1">
      <c r="B4" s="20"/>
      <c r="D4" s="117" t="s">
        <v>108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07" t="str">
        <f>'Rekapitulace stavby'!K6</f>
        <v>Stavební úpravy č.p. 45 (RD s 3 byty) - Borová</v>
      </c>
      <c r="F7" s="308"/>
      <c r="G7" s="308"/>
      <c r="H7" s="308"/>
      <c r="L7" s="20"/>
    </row>
    <row r="8" spans="1:46" s="1" customFormat="1" ht="12" customHeight="1">
      <c r="B8" s="20"/>
      <c r="D8" s="119" t="s">
        <v>109</v>
      </c>
      <c r="L8" s="20"/>
    </row>
    <row r="9" spans="1:46" s="2" customFormat="1" ht="16.5" customHeight="1">
      <c r="A9" s="34"/>
      <c r="B9" s="39"/>
      <c r="C9" s="34"/>
      <c r="D9" s="34"/>
      <c r="E9" s="307" t="s">
        <v>110</v>
      </c>
      <c r="F9" s="309"/>
      <c r="G9" s="309"/>
      <c r="H9" s="30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111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0" t="s">
        <v>3351</v>
      </c>
      <c r="F11" s="309"/>
      <c r="G11" s="309"/>
      <c r="H11" s="309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10" t="s">
        <v>21</v>
      </c>
      <c r="G14" s="34"/>
      <c r="H14" s="34"/>
      <c r="I14" s="119" t="s">
        <v>22</v>
      </c>
      <c r="J14" s="120" t="str">
        <f>'Rekapitulace stavby'!AN8</f>
        <v>16. 3. 2021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24</v>
      </c>
      <c r="E16" s="34"/>
      <c r="F16" s="34"/>
      <c r="G16" s="34"/>
      <c r="H16" s="34"/>
      <c r="I16" s="119" t="s">
        <v>25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26</v>
      </c>
      <c r="F17" s="34"/>
      <c r="G17" s="34"/>
      <c r="H17" s="34"/>
      <c r="I17" s="119" t="s">
        <v>27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28</v>
      </c>
      <c r="E19" s="34"/>
      <c r="F19" s="34"/>
      <c r="G19" s="34"/>
      <c r="H19" s="34"/>
      <c r="I19" s="119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1" t="str">
        <f>'Rekapitulace stavby'!E14</f>
        <v>Vyplň údaj</v>
      </c>
      <c r="F20" s="312"/>
      <c r="G20" s="312"/>
      <c r="H20" s="312"/>
      <c r="I20" s="119" t="s">
        <v>27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30</v>
      </c>
      <c r="E22" s="34"/>
      <c r="F22" s="34"/>
      <c r="G22" s="34"/>
      <c r="H22" s="34"/>
      <c r="I22" s="119" t="s">
        <v>25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31</v>
      </c>
      <c r="F23" s="34"/>
      <c r="G23" s="34"/>
      <c r="H23" s="34"/>
      <c r="I23" s="119" t="s">
        <v>27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33</v>
      </c>
      <c r="E25" s="34"/>
      <c r="F25" s="34"/>
      <c r="G25" s="34"/>
      <c r="H25" s="34"/>
      <c r="I25" s="119" t="s">
        <v>25</v>
      </c>
      <c r="J25" s="110" t="s">
        <v>34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">
        <v>31</v>
      </c>
      <c r="F26" s="34"/>
      <c r="G26" s="34"/>
      <c r="H26" s="34"/>
      <c r="I26" s="119" t="s">
        <v>27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35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1"/>
      <c r="B29" s="122"/>
      <c r="C29" s="121"/>
      <c r="D29" s="121"/>
      <c r="E29" s="313" t="s">
        <v>1</v>
      </c>
      <c r="F29" s="313"/>
      <c r="G29" s="313"/>
      <c r="H29" s="313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36</v>
      </c>
      <c r="E32" s="34"/>
      <c r="F32" s="34"/>
      <c r="G32" s="34"/>
      <c r="H32" s="34"/>
      <c r="I32" s="34"/>
      <c r="J32" s="126">
        <f>ROUND(J126,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7" t="s">
        <v>38</v>
      </c>
      <c r="G34" s="34"/>
      <c r="H34" s="34"/>
      <c r="I34" s="127" t="s">
        <v>37</v>
      </c>
      <c r="J34" s="127" t="s">
        <v>39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8" t="s">
        <v>40</v>
      </c>
      <c r="E35" s="119" t="s">
        <v>41</v>
      </c>
      <c r="F35" s="129">
        <f>ROUND((SUM(BE126:BE171)),  2)</f>
        <v>0</v>
      </c>
      <c r="G35" s="34"/>
      <c r="H35" s="34"/>
      <c r="I35" s="130">
        <v>0.21</v>
      </c>
      <c r="J35" s="129">
        <f>ROUND(((SUM(BE126:BE171))*I35),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42</v>
      </c>
      <c r="F36" s="129">
        <f>ROUND((SUM(BF126:BF171)),  2)</f>
        <v>0</v>
      </c>
      <c r="G36" s="34"/>
      <c r="H36" s="34"/>
      <c r="I36" s="130">
        <v>0.15</v>
      </c>
      <c r="J36" s="129">
        <f>ROUND(((SUM(BF126:BF171))*I36),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43</v>
      </c>
      <c r="F37" s="129">
        <f>ROUND((SUM(BG126:BG171)),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44</v>
      </c>
      <c r="F38" s="129">
        <f>ROUND((SUM(BH126:BH171)),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45</v>
      </c>
      <c r="F39" s="129">
        <f>ROUND((SUM(BI126:BI171)),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46</v>
      </c>
      <c r="E41" s="133"/>
      <c r="F41" s="133"/>
      <c r="G41" s="134" t="s">
        <v>47</v>
      </c>
      <c r="H41" s="135" t="s">
        <v>48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49</v>
      </c>
      <c r="E50" s="139"/>
      <c r="F50" s="139"/>
      <c r="G50" s="138" t="s">
        <v>50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51</v>
      </c>
      <c r="E61" s="141"/>
      <c r="F61" s="142" t="s">
        <v>52</v>
      </c>
      <c r="G61" s="140" t="s">
        <v>51</v>
      </c>
      <c r="H61" s="141"/>
      <c r="I61" s="141"/>
      <c r="J61" s="143" t="s">
        <v>52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53</v>
      </c>
      <c r="E65" s="144"/>
      <c r="F65" s="144"/>
      <c r="G65" s="138" t="s">
        <v>54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51</v>
      </c>
      <c r="E76" s="141"/>
      <c r="F76" s="142" t="s">
        <v>52</v>
      </c>
      <c r="G76" s="140" t="s">
        <v>51</v>
      </c>
      <c r="H76" s="141"/>
      <c r="I76" s="141"/>
      <c r="J76" s="143" t="s">
        <v>52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113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14" t="str">
        <f>E7</f>
        <v>Stavební úpravy č.p. 45 (RD s 3 byty) - Borová</v>
      </c>
      <c r="F85" s="315"/>
      <c r="G85" s="315"/>
      <c r="H85" s="31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109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14" t="s">
        <v>110</v>
      </c>
      <c r="F87" s="316"/>
      <c r="G87" s="316"/>
      <c r="H87" s="31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111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62" t="str">
        <f>E11</f>
        <v>SO 06 - Dešťové kanalizační vedení</v>
      </c>
      <c r="F89" s="316"/>
      <c r="G89" s="316"/>
      <c r="H89" s="31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Borová</v>
      </c>
      <c r="G91" s="36"/>
      <c r="H91" s="36"/>
      <c r="I91" s="29" t="s">
        <v>22</v>
      </c>
      <c r="J91" s="66" t="str">
        <f>IF(J14="","",J14)</f>
        <v>16. 3. 2021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24</v>
      </c>
      <c r="D93" s="36"/>
      <c r="E93" s="36"/>
      <c r="F93" s="27" t="str">
        <f>E17</f>
        <v>Obec Borová</v>
      </c>
      <c r="G93" s="36"/>
      <c r="H93" s="36"/>
      <c r="I93" s="29" t="s">
        <v>30</v>
      </c>
      <c r="J93" s="32" t="str">
        <f>E23</f>
        <v>Ing. Miloš Vondřejc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28</v>
      </c>
      <c r="D94" s="36"/>
      <c r="E94" s="36"/>
      <c r="F94" s="27" t="str">
        <f>IF(E20="","",E20)</f>
        <v>Vyplň údaj</v>
      </c>
      <c r="G94" s="36"/>
      <c r="H94" s="36"/>
      <c r="I94" s="29" t="s">
        <v>33</v>
      </c>
      <c r="J94" s="32" t="str">
        <f>E26</f>
        <v>Ing. Miloš Vondřejc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49" t="s">
        <v>114</v>
      </c>
      <c r="D96" s="150"/>
      <c r="E96" s="150"/>
      <c r="F96" s="150"/>
      <c r="G96" s="150"/>
      <c r="H96" s="150"/>
      <c r="I96" s="150"/>
      <c r="J96" s="151" t="s">
        <v>115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52" t="s">
        <v>116</v>
      </c>
      <c r="D98" s="36"/>
      <c r="E98" s="36"/>
      <c r="F98" s="36"/>
      <c r="G98" s="36"/>
      <c r="H98" s="36"/>
      <c r="I98" s="36"/>
      <c r="J98" s="84">
        <f>J126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117</v>
      </c>
    </row>
    <row r="99" spans="1:47" s="9" customFormat="1" ht="24.95" customHeight="1">
      <c r="B99" s="153"/>
      <c r="C99" s="154"/>
      <c r="D99" s="155" t="s">
        <v>118</v>
      </c>
      <c r="E99" s="156"/>
      <c r="F99" s="156"/>
      <c r="G99" s="156"/>
      <c r="H99" s="156"/>
      <c r="I99" s="156"/>
      <c r="J99" s="157">
        <f>J127</f>
        <v>0</v>
      </c>
      <c r="K99" s="154"/>
      <c r="L99" s="158"/>
    </row>
    <row r="100" spans="1:47" s="10" customFormat="1" ht="19.899999999999999" customHeight="1">
      <c r="B100" s="159"/>
      <c r="C100" s="104"/>
      <c r="D100" s="160" t="s">
        <v>119</v>
      </c>
      <c r="E100" s="161"/>
      <c r="F100" s="161"/>
      <c r="G100" s="161"/>
      <c r="H100" s="161"/>
      <c r="I100" s="161"/>
      <c r="J100" s="162">
        <f>J128</f>
        <v>0</v>
      </c>
      <c r="K100" s="104"/>
      <c r="L100" s="163"/>
    </row>
    <row r="101" spans="1:47" s="10" customFormat="1" ht="19.899999999999999" customHeight="1">
      <c r="B101" s="159"/>
      <c r="C101" s="104"/>
      <c r="D101" s="160" t="s">
        <v>3352</v>
      </c>
      <c r="E101" s="161"/>
      <c r="F101" s="161"/>
      <c r="G101" s="161"/>
      <c r="H101" s="161"/>
      <c r="I101" s="161"/>
      <c r="J101" s="162">
        <f>J150</f>
        <v>0</v>
      </c>
      <c r="K101" s="104"/>
      <c r="L101" s="163"/>
    </row>
    <row r="102" spans="1:47" s="10" customFormat="1" ht="19.899999999999999" customHeight="1">
      <c r="B102" s="159"/>
      <c r="C102" s="104"/>
      <c r="D102" s="160" t="s">
        <v>126</v>
      </c>
      <c r="E102" s="161"/>
      <c r="F102" s="161"/>
      <c r="G102" s="161"/>
      <c r="H102" s="161"/>
      <c r="I102" s="161"/>
      <c r="J102" s="162">
        <f>J164</f>
        <v>0</v>
      </c>
      <c r="K102" s="104"/>
      <c r="L102" s="163"/>
    </row>
    <row r="103" spans="1:47" s="9" customFormat="1" ht="24.95" customHeight="1">
      <c r="B103" s="153"/>
      <c r="C103" s="154"/>
      <c r="D103" s="155" t="s">
        <v>127</v>
      </c>
      <c r="E103" s="156"/>
      <c r="F103" s="156"/>
      <c r="G103" s="156"/>
      <c r="H103" s="156"/>
      <c r="I103" s="156"/>
      <c r="J103" s="157">
        <f>J167</f>
        <v>0</v>
      </c>
      <c r="K103" s="154"/>
      <c r="L103" s="158"/>
    </row>
    <row r="104" spans="1:47" s="10" customFormat="1" ht="19.899999999999999" customHeight="1">
      <c r="B104" s="159"/>
      <c r="C104" s="104"/>
      <c r="D104" s="160" t="s">
        <v>131</v>
      </c>
      <c r="E104" s="161"/>
      <c r="F104" s="161"/>
      <c r="G104" s="161"/>
      <c r="H104" s="161"/>
      <c r="I104" s="161"/>
      <c r="J104" s="162">
        <f>J168</f>
        <v>0</v>
      </c>
      <c r="K104" s="104"/>
      <c r="L104" s="163"/>
    </row>
    <row r="105" spans="1:47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47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24.95" customHeight="1">
      <c r="A111" s="34"/>
      <c r="B111" s="35"/>
      <c r="C111" s="23" t="s">
        <v>149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12" customHeight="1">
      <c r="A113" s="34"/>
      <c r="B113" s="35"/>
      <c r="C113" s="29" t="s">
        <v>16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16.5" customHeight="1">
      <c r="A114" s="34"/>
      <c r="B114" s="35"/>
      <c r="C114" s="36"/>
      <c r="D114" s="36"/>
      <c r="E114" s="314" t="str">
        <f>E7</f>
        <v>Stavební úpravy č.p. 45 (RD s 3 byty) - Borová</v>
      </c>
      <c r="F114" s="315"/>
      <c r="G114" s="315"/>
      <c r="H114" s="315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1" customFormat="1" ht="12" customHeight="1">
      <c r="B115" s="21"/>
      <c r="C115" s="29" t="s">
        <v>109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pans="1:63" s="2" customFormat="1" ht="16.5" customHeight="1">
      <c r="A116" s="34"/>
      <c r="B116" s="35"/>
      <c r="C116" s="36"/>
      <c r="D116" s="36"/>
      <c r="E116" s="314" t="s">
        <v>110</v>
      </c>
      <c r="F116" s="316"/>
      <c r="G116" s="316"/>
      <c r="H116" s="31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9" t="s">
        <v>111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6.5" customHeight="1">
      <c r="A118" s="34"/>
      <c r="B118" s="35"/>
      <c r="C118" s="36"/>
      <c r="D118" s="36"/>
      <c r="E118" s="262" t="str">
        <f>E11</f>
        <v>SO 06 - Dešťové kanalizační vedení</v>
      </c>
      <c r="F118" s="316"/>
      <c r="G118" s="316"/>
      <c r="H118" s="31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2" customHeight="1">
      <c r="A120" s="34"/>
      <c r="B120" s="35"/>
      <c r="C120" s="29" t="s">
        <v>20</v>
      </c>
      <c r="D120" s="36"/>
      <c r="E120" s="36"/>
      <c r="F120" s="27" t="str">
        <f>F14</f>
        <v>Borová</v>
      </c>
      <c r="G120" s="36"/>
      <c r="H120" s="36"/>
      <c r="I120" s="29" t="s">
        <v>22</v>
      </c>
      <c r="J120" s="66" t="str">
        <f>IF(J14="","",J14)</f>
        <v>16. 3. 2021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5.2" customHeight="1">
      <c r="A122" s="34"/>
      <c r="B122" s="35"/>
      <c r="C122" s="29" t="s">
        <v>24</v>
      </c>
      <c r="D122" s="36"/>
      <c r="E122" s="36"/>
      <c r="F122" s="27" t="str">
        <f>E17</f>
        <v>Obec Borová</v>
      </c>
      <c r="G122" s="36"/>
      <c r="H122" s="36"/>
      <c r="I122" s="29" t="s">
        <v>30</v>
      </c>
      <c r="J122" s="32" t="str">
        <f>E23</f>
        <v>Ing. Miloš Vondřejc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28</v>
      </c>
      <c r="D123" s="36"/>
      <c r="E123" s="36"/>
      <c r="F123" s="27" t="str">
        <f>IF(E20="","",E20)</f>
        <v>Vyplň údaj</v>
      </c>
      <c r="G123" s="36"/>
      <c r="H123" s="36"/>
      <c r="I123" s="29" t="s">
        <v>33</v>
      </c>
      <c r="J123" s="32" t="str">
        <f>E26</f>
        <v>Ing. Miloš Vondřejc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0.3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11" customFormat="1" ht="29.25" customHeight="1">
      <c r="A125" s="164"/>
      <c r="B125" s="165"/>
      <c r="C125" s="166" t="s">
        <v>150</v>
      </c>
      <c r="D125" s="167" t="s">
        <v>61</v>
      </c>
      <c r="E125" s="167" t="s">
        <v>57</v>
      </c>
      <c r="F125" s="167" t="s">
        <v>58</v>
      </c>
      <c r="G125" s="167" t="s">
        <v>151</v>
      </c>
      <c r="H125" s="167" t="s">
        <v>152</v>
      </c>
      <c r="I125" s="167" t="s">
        <v>153</v>
      </c>
      <c r="J125" s="167" t="s">
        <v>115</v>
      </c>
      <c r="K125" s="168" t="s">
        <v>154</v>
      </c>
      <c r="L125" s="169"/>
      <c r="M125" s="75" t="s">
        <v>1</v>
      </c>
      <c r="N125" s="76" t="s">
        <v>40</v>
      </c>
      <c r="O125" s="76" t="s">
        <v>155</v>
      </c>
      <c r="P125" s="76" t="s">
        <v>156</v>
      </c>
      <c r="Q125" s="76" t="s">
        <v>157</v>
      </c>
      <c r="R125" s="76" t="s">
        <v>158</v>
      </c>
      <c r="S125" s="76" t="s">
        <v>159</v>
      </c>
      <c r="T125" s="77" t="s">
        <v>160</v>
      </c>
      <c r="U125" s="164"/>
      <c r="V125" s="164"/>
      <c r="W125" s="164"/>
      <c r="X125" s="164"/>
      <c r="Y125" s="164"/>
      <c r="Z125" s="164"/>
      <c r="AA125" s="164"/>
      <c r="AB125" s="164"/>
      <c r="AC125" s="164"/>
      <c r="AD125" s="164"/>
      <c r="AE125" s="164"/>
    </row>
    <row r="126" spans="1:63" s="2" customFormat="1" ht="22.9" customHeight="1">
      <c r="A126" s="34"/>
      <c r="B126" s="35"/>
      <c r="C126" s="82" t="s">
        <v>161</v>
      </c>
      <c r="D126" s="36"/>
      <c r="E126" s="36"/>
      <c r="F126" s="36"/>
      <c r="G126" s="36"/>
      <c r="H126" s="36"/>
      <c r="I126" s="36"/>
      <c r="J126" s="170">
        <f>BK126</f>
        <v>0</v>
      </c>
      <c r="K126" s="36"/>
      <c r="L126" s="39"/>
      <c r="M126" s="78"/>
      <c r="N126" s="171"/>
      <c r="O126" s="79"/>
      <c r="P126" s="172">
        <f>P127+P167</f>
        <v>0</v>
      </c>
      <c r="Q126" s="79"/>
      <c r="R126" s="172">
        <f>R127+R167</f>
        <v>4.8670619999999998</v>
      </c>
      <c r="S126" s="79"/>
      <c r="T126" s="173">
        <f>T127+T167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75</v>
      </c>
      <c r="AU126" s="17" t="s">
        <v>117</v>
      </c>
      <c r="BK126" s="174">
        <f>BK127+BK167</f>
        <v>0</v>
      </c>
    </row>
    <row r="127" spans="1:63" s="12" customFormat="1" ht="25.9" customHeight="1">
      <c r="B127" s="175"/>
      <c r="C127" s="176"/>
      <c r="D127" s="177" t="s">
        <v>75</v>
      </c>
      <c r="E127" s="178" t="s">
        <v>162</v>
      </c>
      <c r="F127" s="178" t="s">
        <v>163</v>
      </c>
      <c r="G127" s="176"/>
      <c r="H127" s="176"/>
      <c r="I127" s="179"/>
      <c r="J127" s="180">
        <f>BK127</f>
        <v>0</v>
      </c>
      <c r="K127" s="176"/>
      <c r="L127" s="181"/>
      <c r="M127" s="182"/>
      <c r="N127" s="183"/>
      <c r="O127" s="183"/>
      <c r="P127" s="184">
        <f>P128+P150+P164</f>
        <v>0</v>
      </c>
      <c r="Q127" s="183"/>
      <c r="R127" s="184">
        <f>R128+R150+R164</f>
        <v>4.8670619999999998</v>
      </c>
      <c r="S127" s="183"/>
      <c r="T127" s="185">
        <f>T128+T150+T164</f>
        <v>0</v>
      </c>
      <c r="AR127" s="186" t="s">
        <v>82</v>
      </c>
      <c r="AT127" s="187" t="s">
        <v>75</v>
      </c>
      <c r="AU127" s="187" t="s">
        <v>76</v>
      </c>
      <c r="AY127" s="186" t="s">
        <v>164</v>
      </c>
      <c r="BK127" s="188">
        <f>BK128+BK150+BK164</f>
        <v>0</v>
      </c>
    </row>
    <row r="128" spans="1:63" s="12" customFormat="1" ht="22.9" customHeight="1">
      <c r="B128" s="175"/>
      <c r="C128" s="176"/>
      <c r="D128" s="177" t="s">
        <v>75</v>
      </c>
      <c r="E128" s="189" t="s">
        <v>82</v>
      </c>
      <c r="F128" s="189" t="s">
        <v>165</v>
      </c>
      <c r="G128" s="176"/>
      <c r="H128" s="176"/>
      <c r="I128" s="179"/>
      <c r="J128" s="190">
        <f>BK128</f>
        <v>0</v>
      </c>
      <c r="K128" s="176"/>
      <c r="L128" s="181"/>
      <c r="M128" s="182"/>
      <c r="N128" s="183"/>
      <c r="O128" s="183"/>
      <c r="P128" s="184">
        <f>SUM(P129:P149)</f>
        <v>0</v>
      </c>
      <c r="Q128" s="183"/>
      <c r="R128" s="184">
        <f>SUM(R129:R149)</f>
        <v>4.7119999999999997</v>
      </c>
      <c r="S128" s="183"/>
      <c r="T128" s="185">
        <f>SUM(T129:T149)</f>
        <v>0</v>
      </c>
      <c r="AR128" s="186" t="s">
        <v>82</v>
      </c>
      <c r="AT128" s="187" t="s">
        <v>75</v>
      </c>
      <c r="AU128" s="187" t="s">
        <v>82</v>
      </c>
      <c r="AY128" s="186" t="s">
        <v>164</v>
      </c>
      <c r="BK128" s="188">
        <f>SUM(BK129:BK149)</f>
        <v>0</v>
      </c>
    </row>
    <row r="129" spans="1:65" s="2" customFormat="1" ht="24.2" customHeight="1">
      <c r="A129" s="34"/>
      <c r="B129" s="35"/>
      <c r="C129" s="191" t="s">
        <v>84</v>
      </c>
      <c r="D129" s="191" t="s">
        <v>167</v>
      </c>
      <c r="E129" s="192" t="s">
        <v>3060</v>
      </c>
      <c r="F129" s="193" t="s">
        <v>3061</v>
      </c>
      <c r="G129" s="194" t="s">
        <v>170</v>
      </c>
      <c r="H129" s="195">
        <v>9.5190000000000001</v>
      </c>
      <c r="I129" s="196"/>
      <c r="J129" s="197">
        <f>ROUND(I129*H129,2)</f>
        <v>0</v>
      </c>
      <c r="K129" s="193" t="s">
        <v>171</v>
      </c>
      <c r="L129" s="39"/>
      <c r="M129" s="198" t="s">
        <v>1</v>
      </c>
      <c r="N129" s="199" t="s">
        <v>42</v>
      </c>
      <c r="O129" s="71"/>
      <c r="P129" s="200">
        <f>O129*H129</f>
        <v>0</v>
      </c>
      <c r="Q129" s="200">
        <v>0</v>
      </c>
      <c r="R129" s="200">
        <f>Q129*H129</f>
        <v>0</v>
      </c>
      <c r="S129" s="200">
        <v>0</v>
      </c>
      <c r="T129" s="201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2" t="s">
        <v>172</v>
      </c>
      <c r="AT129" s="202" t="s">
        <v>167</v>
      </c>
      <c r="AU129" s="202" t="s">
        <v>84</v>
      </c>
      <c r="AY129" s="17" t="s">
        <v>164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17" t="s">
        <v>84</v>
      </c>
      <c r="BK129" s="203">
        <f>ROUND(I129*H129,2)</f>
        <v>0</v>
      </c>
      <c r="BL129" s="17" t="s">
        <v>172</v>
      </c>
      <c r="BM129" s="202" t="s">
        <v>3353</v>
      </c>
    </row>
    <row r="130" spans="1:65" s="2" customFormat="1" ht="29.25">
      <c r="A130" s="34"/>
      <c r="B130" s="35"/>
      <c r="C130" s="36"/>
      <c r="D130" s="204" t="s">
        <v>174</v>
      </c>
      <c r="E130" s="36"/>
      <c r="F130" s="205" t="s">
        <v>3063</v>
      </c>
      <c r="G130" s="36"/>
      <c r="H130" s="36"/>
      <c r="I130" s="206"/>
      <c r="J130" s="36"/>
      <c r="K130" s="36"/>
      <c r="L130" s="39"/>
      <c r="M130" s="207"/>
      <c r="N130" s="208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174</v>
      </c>
      <c r="AU130" s="17" t="s">
        <v>84</v>
      </c>
    </row>
    <row r="131" spans="1:65" s="13" customFormat="1" ht="11.25">
      <c r="B131" s="209"/>
      <c r="C131" s="210"/>
      <c r="D131" s="204" t="s">
        <v>176</v>
      </c>
      <c r="E131" s="211" t="s">
        <v>1</v>
      </c>
      <c r="F131" s="212" t="s">
        <v>3354</v>
      </c>
      <c r="G131" s="210"/>
      <c r="H131" s="213">
        <v>9.5190000000000001</v>
      </c>
      <c r="I131" s="214"/>
      <c r="J131" s="210"/>
      <c r="K131" s="210"/>
      <c r="L131" s="215"/>
      <c r="M131" s="216"/>
      <c r="N131" s="217"/>
      <c r="O131" s="217"/>
      <c r="P131" s="217"/>
      <c r="Q131" s="217"/>
      <c r="R131" s="217"/>
      <c r="S131" s="217"/>
      <c r="T131" s="218"/>
      <c r="AT131" s="219" t="s">
        <v>176</v>
      </c>
      <c r="AU131" s="219" t="s">
        <v>84</v>
      </c>
      <c r="AV131" s="13" t="s">
        <v>84</v>
      </c>
      <c r="AW131" s="13" t="s">
        <v>32</v>
      </c>
      <c r="AX131" s="13" t="s">
        <v>82</v>
      </c>
      <c r="AY131" s="219" t="s">
        <v>164</v>
      </c>
    </row>
    <row r="132" spans="1:65" s="2" customFormat="1" ht="24.2" customHeight="1">
      <c r="A132" s="34"/>
      <c r="B132" s="35"/>
      <c r="C132" s="191" t="s">
        <v>2397</v>
      </c>
      <c r="D132" s="191" t="s">
        <v>167</v>
      </c>
      <c r="E132" s="192" t="s">
        <v>187</v>
      </c>
      <c r="F132" s="193" t="s">
        <v>188</v>
      </c>
      <c r="G132" s="194" t="s">
        <v>170</v>
      </c>
      <c r="H132" s="195">
        <v>3.0059999999999998</v>
      </c>
      <c r="I132" s="196"/>
      <c r="J132" s="197">
        <f>ROUND(I132*H132,2)</f>
        <v>0</v>
      </c>
      <c r="K132" s="193" t="s">
        <v>171</v>
      </c>
      <c r="L132" s="39"/>
      <c r="M132" s="198" t="s">
        <v>1</v>
      </c>
      <c r="N132" s="199" t="s">
        <v>42</v>
      </c>
      <c r="O132" s="71"/>
      <c r="P132" s="200">
        <f>O132*H132</f>
        <v>0</v>
      </c>
      <c r="Q132" s="200">
        <v>0</v>
      </c>
      <c r="R132" s="200">
        <f>Q132*H132</f>
        <v>0</v>
      </c>
      <c r="S132" s="200">
        <v>0</v>
      </c>
      <c r="T132" s="201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2" t="s">
        <v>172</v>
      </c>
      <c r="AT132" s="202" t="s">
        <v>167</v>
      </c>
      <c r="AU132" s="202" t="s">
        <v>84</v>
      </c>
      <c r="AY132" s="17" t="s">
        <v>164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17" t="s">
        <v>84</v>
      </c>
      <c r="BK132" s="203">
        <f>ROUND(I132*H132,2)</f>
        <v>0</v>
      </c>
      <c r="BL132" s="17" t="s">
        <v>172</v>
      </c>
      <c r="BM132" s="202" t="s">
        <v>3355</v>
      </c>
    </row>
    <row r="133" spans="1:65" s="2" customFormat="1" ht="39">
      <c r="A133" s="34"/>
      <c r="B133" s="35"/>
      <c r="C133" s="36"/>
      <c r="D133" s="204" t="s">
        <v>174</v>
      </c>
      <c r="E133" s="36"/>
      <c r="F133" s="205" t="s">
        <v>190</v>
      </c>
      <c r="G133" s="36"/>
      <c r="H133" s="36"/>
      <c r="I133" s="206"/>
      <c r="J133" s="36"/>
      <c r="K133" s="36"/>
      <c r="L133" s="39"/>
      <c r="M133" s="207"/>
      <c r="N133" s="208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174</v>
      </c>
      <c r="AU133" s="17" t="s">
        <v>84</v>
      </c>
    </row>
    <row r="134" spans="1:65" s="13" customFormat="1" ht="11.25">
      <c r="B134" s="209"/>
      <c r="C134" s="210"/>
      <c r="D134" s="204" t="s">
        <v>176</v>
      </c>
      <c r="E134" s="211" t="s">
        <v>1</v>
      </c>
      <c r="F134" s="212" t="s">
        <v>3356</v>
      </c>
      <c r="G134" s="210"/>
      <c r="H134" s="213">
        <v>3.0059999999999998</v>
      </c>
      <c r="I134" s="214"/>
      <c r="J134" s="210"/>
      <c r="K134" s="210"/>
      <c r="L134" s="215"/>
      <c r="M134" s="216"/>
      <c r="N134" s="217"/>
      <c r="O134" s="217"/>
      <c r="P134" s="217"/>
      <c r="Q134" s="217"/>
      <c r="R134" s="217"/>
      <c r="S134" s="217"/>
      <c r="T134" s="218"/>
      <c r="AT134" s="219" t="s">
        <v>176</v>
      </c>
      <c r="AU134" s="219" t="s">
        <v>84</v>
      </c>
      <c r="AV134" s="13" t="s">
        <v>84</v>
      </c>
      <c r="AW134" s="13" t="s">
        <v>32</v>
      </c>
      <c r="AX134" s="13" t="s">
        <v>82</v>
      </c>
      <c r="AY134" s="219" t="s">
        <v>164</v>
      </c>
    </row>
    <row r="135" spans="1:65" s="2" customFormat="1" ht="37.9" customHeight="1">
      <c r="A135" s="34"/>
      <c r="B135" s="35"/>
      <c r="C135" s="191" t="s">
        <v>221</v>
      </c>
      <c r="D135" s="191" t="s">
        <v>167</v>
      </c>
      <c r="E135" s="192" t="s">
        <v>193</v>
      </c>
      <c r="F135" s="193" t="s">
        <v>194</v>
      </c>
      <c r="G135" s="194" t="s">
        <v>170</v>
      </c>
      <c r="H135" s="195">
        <v>111.22199999999999</v>
      </c>
      <c r="I135" s="196"/>
      <c r="J135" s="197">
        <f>ROUND(I135*H135,2)</f>
        <v>0</v>
      </c>
      <c r="K135" s="193" t="s">
        <v>171</v>
      </c>
      <c r="L135" s="39"/>
      <c r="M135" s="198" t="s">
        <v>1</v>
      </c>
      <c r="N135" s="199" t="s">
        <v>42</v>
      </c>
      <c r="O135" s="71"/>
      <c r="P135" s="200">
        <f>O135*H135</f>
        <v>0</v>
      </c>
      <c r="Q135" s="200">
        <v>0</v>
      </c>
      <c r="R135" s="200">
        <f>Q135*H135</f>
        <v>0</v>
      </c>
      <c r="S135" s="200">
        <v>0</v>
      </c>
      <c r="T135" s="201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2" t="s">
        <v>172</v>
      </c>
      <c r="AT135" s="202" t="s">
        <v>167</v>
      </c>
      <c r="AU135" s="202" t="s">
        <v>84</v>
      </c>
      <c r="AY135" s="17" t="s">
        <v>164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7" t="s">
        <v>84</v>
      </c>
      <c r="BK135" s="203">
        <f>ROUND(I135*H135,2)</f>
        <v>0</v>
      </c>
      <c r="BL135" s="17" t="s">
        <v>172</v>
      </c>
      <c r="BM135" s="202" t="s">
        <v>3357</v>
      </c>
    </row>
    <row r="136" spans="1:65" s="2" customFormat="1" ht="39">
      <c r="A136" s="34"/>
      <c r="B136" s="35"/>
      <c r="C136" s="36"/>
      <c r="D136" s="204" t="s">
        <v>174</v>
      </c>
      <c r="E136" s="36"/>
      <c r="F136" s="205" t="s">
        <v>196</v>
      </c>
      <c r="G136" s="36"/>
      <c r="H136" s="36"/>
      <c r="I136" s="206"/>
      <c r="J136" s="36"/>
      <c r="K136" s="36"/>
      <c r="L136" s="39"/>
      <c r="M136" s="207"/>
      <c r="N136" s="208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174</v>
      </c>
      <c r="AU136" s="17" t="s">
        <v>84</v>
      </c>
    </row>
    <row r="137" spans="1:65" s="13" customFormat="1" ht="11.25">
      <c r="B137" s="209"/>
      <c r="C137" s="210"/>
      <c r="D137" s="204" t="s">
        <v>176</v>
      </c>
      <c r="E137" s="211" t="s">
        <v>1</v>
      </c>
      <c r="F137" s="212" t="s">
        <v>3358</v>
      </c>
      <c r="G137" s="210"/>
      <c r="H137" s="213">
        <v>111.22199999999999</v>
      </c>
      <c r="I137" s="214"/>
      <c r="J137" s="210"/>
      <c r="K137" s="210"/>
      <c r="L137" s="215"/>
      <c r="M137" s="216"/>
      <c r="N137" s="217"/>
      <c r="O137" s="217"/>
      <c r="P137" s="217"/>
      <c r="Q137" s="217"/>
      <c r="R137" s="217"/>
      <c r="S137" s="217"/>
      <c r="T137" s="218"/>
      <c r="AT137" s="219" t="s">
        <v>176</v>
      </c>
      <c r="AU137" s="219" t="s">
        <v>84</v>
      </c>
      <c r="AV137" s="13" t="s">
        <v>84</v>
      </c>
      <c r="AW137" s="13" t="s">
        <v>32</v>
      </c>
      <c r="AX137" s="13" t="s">
        <v>82</v>
      </c>
      <c r="AY137" s="219" t="s">
        <v>164</v>
      </c>
    </row>
    <row r="138" spans="1:65" s="2" customFormat="1" ht="14.45" customHeight="1">
      <c r="A138" s="34"/>
      <c r="B138" s="35"/>
      <c r="C138" s="191" t="s">
        <v>839</v>
      </c>
      <c r="D138" s="191" t="s">
        <v>167</v>
      </c>
      <c r="E138" s="192" t="s">
        <v>199</v>
      </c>
      <c r="F138" s="193" t="s">
        <v>200</v>
      </c>
      <c r="G138" s="194" t="s">
        <v>170</v>
      </c>
      <c r="H138" s="195">
        <v>3.0059999999999998</v>
      </c>
      <c r="I138" s="196"/>
      <c r="J138" s="197">
        <f>ROUND(I138*H138,2)</f>
        <v>0</v>
      </c>
      <c r="K138" s="193" t="s">
        <v>171</v>
      </c>
      <c r="L138" s="39"/>
      <c r="M138" s="198" t="s">
        <v>1</v>
      </c>
      <c r="N138" s="199" t="s">
        <v>42</v>
      </c>
      <c r="O138" s="71"/>
      <c r="P138" s="200">
        <f>O138*H138</f>
        <v>0</v>
      </c>
      <c r="Q138" s="200">
        <v>0</v>
      </c>
      <c r="R138" s="200">
        <f>Q138*H138</f>
        <v>0</v>
      </c>
      <c r="S138" s="200">
        <v>0</v>
      </c>
      <c r="T138" s="201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2" t="s">
        <v>172</v>
      </c>
      <c r="AT138" s="202" t="s">
        <v>167</v>
      </c>
      <c r="AU138" s="202" t="s">
        <v>84</v>
      </c>
      <c r="AY138" s="17" t="s">
        <v>164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17" t="s">
        <v>84</v>
      </c>
      <c r="BK138" s="203">
        <f>ROUND(I138*H138,2)</f>
        <v>0</v>
      </c>
      <c r="BL138" s="17" t="s">
        <v>172</v>
      </c>
      <c r="BM138" s="202" t="s">
        <v>3359</v>
      </c>
    </row>
    <row r="139" spans="1:65" s="2" customFormat="1" ht="11.25">
      <c r="A139" s="34"/>
      <c r="B139" s="35"/>
      <c r="C139" s="36"/>
      <c r="D139" s="204" t="s">
        <v>174</v>
      </c>
      <c r="E139" s="36"/>
      <c r="F139" s="205" t="s">
        <v>202</v>
      </c>
      <c r="G139" s="36"/>
      <c r="H139" s="36"/>
      <c r="I139" s="206"/>
      <c r="J139" s="36"/>
      <c r="K139" s="36"/>
      <c r="L139" s="39"/>
      <c r="M139" s="207"/>
      <c r="N139" s="208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174</v>
      </c>
      <c r="AU139" s="17" t="s">
        <v>84</v>
      </c>
    </row>
    <row r="140" spans="1:65" s="13" customFormat="1" ht="11.25">
      <c r="B140" s="209"/>
      <c r="C140" s="210"/>
      <c r="D140" s="204" t="s">
        <v>176</v>
      </c>
      <c r="E140" s="211" t="s">
        <v>1</v>
      </c>
      <c r="F140" s="212" t="s">
        <v>3360</v>
      </c>
      <c r="G140" s="210"/>
      <c r="H140" s="213">
        <v>3.0059999999999998</v>
      </c>
      <c r="I140" s="214"/>
      <c r="J140" s="210"/>
      <c r="K140" s="210"/>
      <c r="L140" s="215"/>
      <c r="M140" s="216"/>
      <c r="N140" s="217"/>
      <c r="O140" s="217"/>
      <c r="P140" s="217"/>
      <c r="Q140" s="217"/>
      <c r="R140" s="217"/>
      <c r="S140" s="217"/>
      <c r="T140" s="218"/>
      <c r="AT140" s="219" t="s">
        <v>176</v>
      </c>
      <c r="AU140" s="219" t="s">
        <v>84</v>
      </c>
      <c r="AV140" s="13" t="s">
        <v>84</v>
      </c>
      <c r="AW140" s="13" t="s">
        <v>32</v>
      </c>
      <c r="AX140" s="13" t="s">
        <v>82</v>
      </c>
      <c r="AY140" s="219" t="s">
        <v>164</v>
      </c>
    </row>
    <row r="141" spans="1:65" s="2" customFormat="1" ht="24.2" customHeight="1">
      <c r="A141" s="34"/>
      <c r="B141" s="35"/>
      <c r="C141" s="191" t="s">
        <v>3361</v>
      </c>
      <c r="D141" s="191" t="s">
        <v>167</v>
      </c>
      <c r="E141" s="192" t="s">
        <v>205</v>
      </c>
      <c r="F141" s="193" t="s">
        <v>206</v>
      </c>
      <c r="G141" s="194" t="s">
        <v>207</v>
      </c>
      <c r="H141" s="195">
        <v>5.1100000000000003</v>
      </c>
      <c r="I141" s="196"/>
      <c r="J141" s="197">
        <f>ROUND(I141*H141,2)</f>
        <v>0</v>
      </c>
      <c r="K141" s="193" t="s">
        <v>171</v>
      </c>
      <c r="L141" s="39"/>
      <c r="M141" s="198" t="s">
        <v>1</v>
      </c>
      <c r="N141" s="199" t="s">
        <v>42</v>
      </c>
      <c r="O141" s="71"/>
      <c r="P141" s="200">
        <f>O141*H141</f>
        <v>0</v>
      </c>
      <c r="Q141" s="200">
        <v>0</v>
      </c>
      <c r="R141" s="200">
        <f>Q141*H141</f>
        <v>0</v>
      </c>
      <c r="S141" s="200">
        <v>0</v>
      </c>
      <c r="T141" s="201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2" t="s">
        <v>172</v>
      </c>
      <c r="AT141" s="202" t="s">
        <v>167</v>
      </c>
      <c r="AU141" s="202" t="s">
        <v>84</v>
      </c>
      <c r="AY141" s="17" t="s">
        <v>164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7" t="s">
        <v>84</v>
      </c>
      <c r="BK141" s="203">
        <f>ROUND(I141*H141,2)</f>
        <v>0</v>
      </c>
      <c r="BL141" s="17" t="s">
        <v>172</v>
      </c>
      <c r="BM141" s="202" t="s">
        <v>3362</v>
      </c>
    </row>
    <row r="142" spans="1:65" s="2" customFormat="1" ht="29.25">
      <c r="A142" s="34"/>
      <c r="B142" s="35"/>
      <c r="C142" s="36"/>
      <c r="D142" s="204" t="s">
        <v>174</v>
      </c>
      <c r="E142" s="36"/>
      <c r="F142" s="205" t="s">
        <v>209</v>
      </c>
      <c r="G142" s="36"/>
      <c r="H142" s="36"/>
      <c r="I142" s="206"/>
      <c r="J142" s="36"/>
      <c r="K142" s="36"/>
      <c r="L142" s="39"/>
      <c r="M142" s="207"/>
      <c r="N142" s="208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174</v>
      </c>
      <c r="AU142" s="17" t="s">
        <v>84</v>
      </c>
    </row>
    <row r="143" spans="1:65" s="13" customFormat="1" ht="11.25">
      <c r="B143" s="209"/>
      <c r="C143" s="210"/>
      <c r="D143" s="204" t="s">
        <v>176</v>
      </c>
      <c r="E143" s="211" t="s">
        <v>1</v>
      </c>
      <c r="F143" s="212" t="s">
        <v>3363</v>
      </c>
      <c r="G143" s="210"/>
      <c r="H143" s="213">
        <v>5.1100000000000003</v>
      </c>
      <c r="I143" s="214"/>
      <c r="J143" s="210"/>
      <c r="K143" s="210"/>
      <c r="L143" s="215"/>
      <c r="M143" s="216"/>
      <c r="N143" s="217"/>
      <c r="O143" s="217"/>
      <c r="P143" s="217"/>
      <c r="Q143" s="217"/>
      <c r="R143" s="217"/>
      <c r="S143" s="217"/>
      <c r="T143" s="218"/>
      <c r="AT143" s="219" t="s">
        <v>176</v>
      </c>
      <c r="AU143" s="219" t="s">
        <v>84</v>
      </c>
      <c r="AV143" s="13" t="s">
        <v>84</v>
      </c>
      <c r="AW143" s="13" t="s">
        <v>32</v>
      </c>
      <c r="AX143" s="13" t="s">
        <v>82</v>
      </c>
      <c r="AY143" s="219" t="s">
        <v>164</v>
      </c>
    </row>
    <row r="144" spans="1:65" s="2" customFormat="1" ht="24.2" customHeight="1">
      <c r="A144" s="34"/>
      <c r="B144" s="35"/>
      <c r="C144" s="191" t="s">
        <v>3094</v>
      </c>
      <c r="D144" s="191" t="s">
        <v>167</v>
      </c>
      <c r="E144" s="192" t="s">
        <v>212</v>
      </c>
      <c r="F144" s="193" t="s">
        <v>213</v>
      </c>
      <c r="G144" s="194" t="s">
        <v>170</v>
      </c>
      <c r="H144" s="195">
        <v>9.5190000000000001</v>
      </c>
      <c r="I144" s="196"/>
      <c r="J144" s="197">
        <f>ROUND(I144*H144,2)</f>
        <v>0</v>
      </c>
      <c r="K144" s="193" t="s">
        <v>171</v>
      </c>
      <c r="L144" s="39"/>
      <c r="M144" s="198" t="s">
        <v>1</v>
      </c>
      <c r="N144" s="199" t="s">
        <v>42</v>
      </c>
      <c r="O144" s="71"/>
      <c r="P144" s="200">
        <f>O144*H144</f>
        <v>0</v>
      </c>
      <c r="Q144" s="200">
        <v>0</v>
      </c>
      <c r="R144" s="200">
        <f>Q144*H144</f>
        <v>0</v>
      </c>
      <c r="S144" s="200">
        <v>0</v>
      </c>
      <c r="T144" s="201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2" t="s">
        <v>172</v>
      </c>
      <c r="AT144" s="202" t="s">
        <v>167</v>
      </c>
      <c r="AU144" s="202" t="s">
        <v>84</v>
      </c>
      <c r="AY144" s="17" t="s">
        <v>164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17" t="s">
        <v>84</v>
      </c>
      <c r="BK144" s="203">
        <f>ROUND(I144*H144,2)</f>
        <v>0</v>
      </c>
      <c r="BL144" s="17" t="s">
        <v>172</v>
      </c>
      <c r="BM144" s="202" t="s">
        <v>3364</v>
      </c>
    </row>
    <row r="145" spans="1:65" s="2" customFormat="1" ht="39">
      <c r="A145" s="34"/>
      <c r="B145" s="35"/>
      <c r="C145" s="36"/>
      <c r="D145" s="204" t="s">
        <v>174</v>
      </c>
      <c r="E145" s="36"/>
      <c r="F145" s="205" t="s">
        <v>215</v>
      </c>
      <c r="G145" s="36"/>
      <c r="H145" s="36"/>
      <c r="I145" s="206"/>
      <c r="J145" s="36"/>
      <c r="K145" s="36"/>
      <c r="L145" s="39"/>
      <c r="M145" s="207"/>
      <c r="N145" s="208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174</v>
      </c>
      <c r="AU145" s="17" t="s">
        <v>84</v>
      </c>
    </row>
    <row r="146" spans="1:65" s="13" customFormat="1" ht="11.25">
      <c r="B146" s="209"/>
      <c r="C146" s="210"/>
      <c r="D146" s="204" t="s">
        <v>176</v>
      </c>
      <c r="E146" s="211" t="s">
        <v>1</v>
      </c>
      <c r="F146" s="212" t="s">
        <v>3365</v>
      </c>
      <c r="G146" s="210"/>
      <c r="H146" s="213">
        <v>9.5190000000000001</v>
      </c>
      <c r="I146" s="214"/>
      <c r="J146" s="210"/>
      <c r="K146" s="210"/>
      <c r="L146" s="215"/>
      <c r="M146" s="216"/>
      <c r="N146" s="217"/>
      <c r="O146" s="217"/>
      <c r="P146" s="217"/>
      <c r="Q146" s="217"/>
      <c r="R146" s="217"/>
      <c r="S146" s="217"/>
      <c r="T146" s="218"/>
      <c r="AT146" s="219" t="s">
        <v>176</v>
      </c>
      <c r="AU146" s="219" t="s">
        <v>84</v>
      </c>
      <c r="AV146" s="13" t="s">
        <v>84</v>
      </c>
      <c r="AW146" s="13" t="s">
        <v>32</v>
      </c>
      <c r="AX146" s="13" t="s">
        <v>82</v>
      </c>
      <c r="AY146" s="219" t="s">
        <v>164</v>
      </c>
    </row>
    <row r="147" spans="1:65" s="2" customFormat="1" ht="14.45" customHeight="1">
      <c r="A147" s="34"/>
      <c r="B147" s="35"/>
      <c r="C147" s="231" t="s">
        <v>942</v>
      </c>
      <c r="D147" s="231" t="s">
        <v>218</v>
      </c>
      <c r="E147" s="232" t="s">
        <v>219</v>
      </c>
      <c r="F147" s="233" t="s">
        <v>220</v>
      </c>
      <c r="G147" s="234" t="s">
        <v>207</v>
      </c>
      <c r="H147" s="235">
        <v>4.7119999999999997</v>
      </c>
      <c r="I147" s="236"/>
      <c r="J147" s="237">
        <f>ROUND(I147*H147,2)</f>
        <v>0</v>
      </c>
      <c r="K147" s="233" t="s">
        <v>171</v>
      </c>
      <c r="L147" s="238"/>
      <c r="M147" s="239" t="s">
        <v>1</v>
      </c>
      <c r="N147" s="240" t="s">
        <v>42</v>
      </c>
      <c r="O147" s="71"/>
      <c r="P147" s="200">
        <f>O147*H147</f>
        <v>0</v>
      </c>
      <c r="Q147" s="200">
        <v>1</v>
      </c>
      <c r="R147" s="200">
        <f>Q147*H147</f>
        <v>4.7119999999999997</v>
      </c>
      <c r="S147" s="200">
        <v>0</v>
      </c>
      <c r="T147" s="201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2" t="s">
        <v>221</v>
      </c>
      <c r="AT147" s="202" t="s">
        <v>218</v>
      </c>
      <c r="AU147" s="202" t="s">
        <v>84</v>
      </c>
      <c r="AY147" s="17" t="s">
        <v>164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7" t="s">
        <v>84</v>
      </c>
      <c r="BK147" s="203">
        <f>ROUND(I147*H147,2)</f>
        <v>0</v>
      </c>
      <c r="BL147" s="17" t="s">
        <v>172</v>
      </c>
      <c r="BM147" s="202" t="s">
        <v>3366</v>
      </c>
    </row>
    <row r="148" spans="1:65" s="2" customFormat="1" ht="11.25">
      <c r="A148" s="34"/>
      <c r="B148" s="35"/>
      <c r="C148" s="36"/>
      <c r="D148" s="204" t="s">
        <v>174</v>
      </c>
      <c r="E148" s="36"/>
      <c r="F148" s="205" t="s">
        <v>220</v>
      </c>
      <c r="G148" s="36"/>
      <c r="H148" s="36"/>
      <c r="I148" s="206"/>
      <c r="J148" s="36"/>
      <c r="K148" s="36"/>
      <c r="L148" s="39"/>
      <c r="M148" s="207"/>
      <c r="N148" s="208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174</v>
      </c>
      <c r="AU148" s="17" t="s">
        <v>84</v>
      </c>
    </row>
    <row r="149" spans="1:65" s="13" customFormat="1" ht="11.25">
      <c r="B149" s="209"/>
      <c r="C149" s="210"/>
      <c r="D149" s="204" t="s">
        <v>176</v>
      </c>
      <c r="E149" s="210"/>
      <c r="F149" s="212" t="s">
        <v>3367</v>
      </c>
      <c r="G149" s="210"/>
      <c r="H149" s="213">
        <v>4.7119999999999997</v>
      </c>
      <c r="I149" s="214"/>
      <c r="J149" s="210"/>
      <c r="K149" s="210"/>
      <c r="L149" s="215"/>
      <c r="M149" s="216"/>
      <c r="N149" s="217"/>
      <c r="O149" s="217"/>
      <c r="P149" s="217"/>
      <c r="Q149" s="217"/>
      <c r="R149" s="217"/>
      <c r="S149" s="217"/>
      <c r="T149" s="218"/>
      <c r="AT149" s="219" t="s">
        <v>176</v>
      </c>
      <c r="AU149" s="219" t="s">
        <v>84</v>
      </c>
      <c r="AV149" s="13" t="s">
        <v>84</v>
      </c>
      <c r="AW149" s="13" t="s">
        <v>4</v>
      </c>
      <c r="AX149" s="13" t="s">
        <v>82</v>
      </c>
      <c r="AY149" s="219" t="s">
        <v>164</v>
      </c>
    </row>
    <row r="150" spans="1:65" s="12" customFormat="1" ht="22.9" customHeight="1">
      <c r="B150" s="175"/>
      <c r="C150" s="176"/>
      <c r="D150" s="177" t="s">
        <v>75</v>
      </c>
      <c r="E150" s="189" t="s">
        <v>221</v>
      </c>
      <c r="F150" s="189" t="s">
        <v>3368</v>
      </c>
      <c r="G150" s="176"/>
      <c r="H150" s="176"/>
      <c r="I150" s="179"/>
      <c r="J150" s="190">
        <f>BK150</f>
        <v>0</v>
      </c>
      <c r="K150" s="176"/>
      <c r="L150" s="181"/>
      <c r="M150" s="182"/>
      <c r="N150" s="183"/>
      <c r="O150" s="183"/>
      <c r="P150" s="184">
        <f>SUM(P151:P163)</f>
        <v>0</v>
      </c>
      <c r="Q150" s="183"/>
      <c r="R150" s="184">
        <f>SUM(R151:R163)</f>
        <v>0.15506200000000001</v>
      </c>
      <c r="S150" s="183"/>
      <c r="T150" s="185">
        <f>SUM(T151:T163)</f>
        <v>0</v>
      </c>
      <c r="AR150" s="186" t="s">
        <v>82</v>
      </c>
      <c r="AT150" s="187" t="s">
        <v>75</v>
      </c>
      <c r="AU150" s="187" t="s">
        <v>82</v>
      </c>
      <c r="AY150" s="186" t="s">
        <v>164</v>
      </c>
      <c r="BK150" s="188">
        <f>SUM(BK151:BK163)</f>
        <v>0</v>
      </c>
    </row>
    <row r="151" spans="1:65" s="2" customFormat="1" ht="24.2" customHeight="1">
      <c r="A151" s="34"/>
      <c r="B151" s="35"/>
      <c r="C151" s="191" t="s">
        <v>890</v>
      </c>
      <c r="D151" s="191" t="s">
        <v>167</v>
      </c>
      <c r="E151" s="192" t="s">
        <v>3369</v>
      </c>
      <c r="F151" s="193" t="s">
        <v>3370</v>
      </c>
      <c r="G151" s="194" t="s">
        <v>244</v>
      </c>
      <c r="H151" s="195">
        <v>16.7</v>
      </c>
      <c r="I151" s="196"/>
      <c r="J151" s="197">
        <f>ROUND(I151*H151,2)</f>
        <v>0</v>
      </c>
      <c r="K151" s="193" t="s">
        <v>171</v>
      </c>
      <c r="L151" s="39"/>
      <c r="M151" s="198" t="s">
        <v>1</v>
      </c>
      <c r="N151" s="199" t="s">
        <v>42</v>
      </c>
      <c r="O151" s="71"/>
      <c r="P151" s="200">
        <f>O151*H151</f>
        <v>0</v>
      </c>
      <c r="Q151" s="200">
        <v>7.4599999999999996E-3</v>
      </c>
      <c r="R151" s="200">
        <f>Q151*H151</f>
        <v>0.12458199999999998</v>
      </c>
      <c r="S151" s="200">
        <v>0</v>
      </c>
      <c r="T151" s="201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2" t="s">
        <v>172</v>
      </c>
      <c r="AT151" s="202" t="s">
        <v>167</v>
      </c>
      <c r="AU151" s="202" t="s">
        <v>84</v>
      </c>
      <c r="AY151" s="17" t="s">
        <v>164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17" t="s">
        <v>84</v>
      </c>
      <c r="BK151" s="203">
        <f>ROUND(I151*H151,2)</f>
        <v>0</v>
      </c>
      <c r="BL151" s="17" t="s">
        <v>172</v>
      </c>
      <c r="BM151" s="202" t="s">
        <v>3371</v>
      </c>
    </row>
    <row r="152" spans="1:65" s="2" customFormat="1" ht="29.25">
      <c r="A152" s="34"/>
      <c r="B152" s="35"/>
      <c r="C152" s="36"/>
      <c r="D152" s="204" t="s">
        <v>174</v>
      </c>
      <c r="E152" s="36"/>
      <c r="F152" s="205" t="s">
        <v>3372</v>
      </c>
      <c r="G152" s="36"/>
      <c r="H152" s="36"/>
      <c r="I152" s="206"/>
      <c r="J152" s="36"/>
      <c r="K152" s="36"/>
      <c r="L152" s="39"/>
      <c r="M152" s="207"/>
      <c r="N152" s="208"/>
      <c r="O152" s="71"/>
      <c r="P152" s="71"/>
      <c r="Q152" s="71"/>
      <c r="R152" s="71"/>
      <c r="S152" s="71"/>
      <c r="T152" s="72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174</v>
      </c>
      <c r="AU152" s="17" t="s">
        <v>84</v>
      </c>
    </row>
    <row r="153" spans="1:65" s="13" customFormat="1" ht="11.25">
      <c r="B153" s="209"/>
      <c r="C153" s="210"/>
      <c r="D153" s="204" t="s">
        <v>176</v>
      </c>
      <c r="E153" s="211" t="s">
        <v>1</v>
      </c>
      <c r="F153" s="212" t="s">
        <v>3373</v>
      </c>
      <c r="G153" s="210"/>
      <c r="H153" s="213">
        <v>16.7</v>
      </c>
      <c r="I153" s="214"/>
      <c r="J153" s="210"/>
      <c r="K153" s="210"/>
      <c r="L153" s="215"/>
      <c r="M153" s="216"/>
      <c r="N153" s="217"/>
      <c r="O153" s="217"/>
      <c r="P153" s="217"/>
      <c r="Q153" s="217"/>
      <c r="R153" s="217"/>
      <c r="S153" s="217"/>
      <c r="T153" s="218"/>
      <c r="AT153" s="219" t="s">
        <v>176</v>
      </c>
      <c r="AU153" s="219" t="s">
        <v>84</v>
      </c>
      <c r="AV153" s="13" t="s">
        <v>84</v>
      </c>
      <c r="AW153" s="13" t="s">
        <v>32</v>
      </c>
      <c r="AX153" s="13" t="s">
        <v>82</v>
      </c>
      <c r="AY153" s="219" t="s">
        <v>164</v>
      </c>
    </row>
    <row r="154" spans="1:65" s="2" customFormat="1" ht="24.2" customHeight="1">
      <c r="A154" s="34"/>
      <c r="B154" s="35"/>
      <c r="C154" s="191" t="s">
        <v>1032</v>
      </c>
      <c r="D154" s="191" t="s">
        <v>167</v>
      </c>
      <c r="E154" s="192" t="s">
        <v>3374</v>
      </c>
      <c r="F154" s="193" t="s">
        <v>3375</v>
      </c>
      <c r="G154" s="194" t="s">
        <v>322</v>
      </c>
      <c r="H154" s="195">
        <v>5</v>
      </c>
      <c r="I154" s="196"/>
      <c r="J154" s="197">
        <f>ROUND(I154*H154,2)</f>
        <v>0</v>
      </c>
      <c r="K154" s="193" t="s">
        <v>171</v>
      </c>
      <c r="L154" s="39"/>
      <c r="M154" s="198" t="s">
        <v>1</v>
      </c>
      <c r="N154" s="199" t="s">
        <v>42</v>
      </c>
      <c r="O154" s="71"/>
      <c r="P154" s="200">
        <f>O154*H154</f>
        <v>0</v>
      </c>
      <c r="Q154" s="200">
        <v>0</v>
      </c>
      <c r="R154" s="200">
        <f>Q154*H154</f>
        <v>0</v>
      </c>
      <c r="S154" s="200">
        <v>0</v>
      </c>
      <c r="T154" s="201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2" t="s">
        <v>172</v>
      </c>
      <c r="AT154" s="202" t="s">
        <v>167</v>
      </c>
      <c r="AU154" s="202" t="s">
        <v>84</v>
      </c>
      <c r="AY154" s="17" t="s">
        <v>164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17" t="s">
        <v>84</v>
      </c>
      <c r="BK154" s="203">
        <f>ROUND(I154*H154,2)</f>
        <v>0</v>
      </c>
      <c r="BL154" s="17" t="s">
        <v>172</v>
      </c>
      <c r="BM154" s="202" t="s">
        <v>3376</v>
      </c>
    </row>
    <row r="155" spans="1:65" s="2" customFormat="1" ht="19.5">
      <c r="A155" s="34"/>
      <c r="B155" s="35"/>
      <c r="C155" s="36"/>
      <c r="D155" s="204" t="s">
        <v>174</v>
      </c>
      <c r="E155" s="36"/>
      <c r="F155" s="205" t="s">
        <v>3377</v>
      </c>
      <c r="G155" s="36"/>
      <c r="H155" s="36"/>
      <c r="I155" s="206"/>
      <c r="J155" s="36"/>
      <c r="K155" s="36"/>
      <c r="L155" s="39"/>
      <c r="M155" s="207"/>
      <c r="N155" s="208"/>
      <c r="O155" s="71"/>
      <c r="P155" s="71"/>
      <c r="Q155" s="71"/>
      <c r="R155" s="71"/>
      <c r="S155" s="71"/>
      <c r="T155" s="72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174</v>
      </c>
      <c r="AU155" s="17" t="s">
        <v>84</v>
      </c>
    </row>
    <row r="156" spans="1:65" s="13" customFormat="1" ht="11.25">
      <c r="B156" s="209"/>
      <c r="C156" s="210"/>
      <c r="D156" s="204" t="s">
        <v>176</v>
      </c>
      <c r="E156" s="211" t="s">
        <v>1</v>
      </c>
      <c r="F156" s="212" t="s">
        <v>3378</v>
      </c>
      <c r="G156" s="210"/>
      <c r="H156" s="213">
        <v>5</v>
      </c>
      <c r="I156" s="214"/>
      <c r="J156" s="210"/>
      <c r="K156" s="210"/>
      <c r="L156" s="215"/>
      <c r="M156" s="216"/>
      <c r="N156" s="217"/>
      <c r="O156" s="217"/>
      <c r="P156" s="217"/>
      <c r="Q156" s="217"/>
      <c r="R156" s="217"/>
      <c r="S156" s="217"/>
      <c r="T156" s="218"/>
      <c r="AT156" s="219" t="s">
        <v>176</v>
      </c>
      <c r="AU156" s="219" t="s">
        <v>84</v>
      </c>
      <c r="AV156" s="13" t="s">
        <v>84</v>
      </c>
      <c r="AW156" s="13" t="s">
        <v>32</v>
      </c>
      <c r="AX156" s="13" t="s">
        <v>82</v>
      </c>
      <c r="AY156" s="219" t="s">
        <v>164</v>
      </c>
    </row>
    <row r="157" spans="1:65" s="2" customFormat="1" ht="14.45" customHeight="1">
      <c r="A157" s="34"/>
      <c r="B157" s="35"/>
      <c r="C157" s="231" t="s">
        <v>1037</v>
      </c>
      <c r="D157" s="231" t="s">
        <v>218</v>
      </c>
      <c r="E157" s="232" t="s">
        <v>3379</v>
      </c>
      <c r="F157" s="233" t="s">
        <v>3380</v>
      </c>
      <c r="G157" s="234" t="s">
        <v>322</v>
      </c>
      <c r="H157" s="235">
        <v>2</v>
      </c>
      <c r="I157" s="236"/>
      <c r="J157" s="237">
        <f>ROUND(I157*H157,2)</f>
        <v>0</v>
      </c>
      <c r="K157" s="233" t="s">
        <v>171</v>
      </c>
      <c r="L157" s="238"/>
      <c r="M157" s="239" t="s">
        <v>1</v>
      </c>
      <c r="N157" s="240" t="s">
        <v>42</v>
      </c>
      <c r="O157" s="71"/>
      <c r="P157" s="200">
        <f>O157*H157</f>
        <v>0</v>
      </c>
      <c r="Q157" s="200">
        <v>6.9999999999999999E-4</v>
      </c>
      <c r="R157" s="200">
        <f>Q157*H157</f>
        <v>1.4E-3</v>
      </c>
      <c r="S157" s="200">
        <v>0</v>
      </c>
      <c r="T157" s="201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2" t="s">
        <v>221</v>
      </c>
      <c r="AT157" s="202" t="s">
        <v>218</v>
      </c>
      <c r="AU157" s="202" t="s">
        <v>84</v>
      </c>
      <c r="AY157" s="17" t="s">
        <v>164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17" t="s">
        <v>84</v>
      </c>
      <c r="BK157" s="203">
        <f>ROUND(I157*H157,2)</f>
        <v>0</v>
      </c>
      <c r="BL157" s="17" t="s">
        <v>172</v>
      </c>
      <c r="BM157" s="202" t="s">
        <v>3381</v>
      </c>
    </row>
    <row r="158" spans="1:65" s="2" customFormat="1" ht="11.25">
      <c r="A158" s="34"/>
      <c r="B158" s="35"/>
      <c r="C158" s="36"/>
      <c r="D158" s="204" t="s">
        <v>174</v>
      </c>
      <c r="E158" s="36"/>
      <c r="F158" s="205" t="s">
        <v>3380</v>
      </c>
      <c r="G158" s="36"/>
      <c r="H158" s="36"/>
      <c r="I158" s="206"/>
      <c r="J158" s="36"/>
      <c r="K158" s="36"/>
      <c r="L158" s="39"/>
      <c r="M158" s="207"/>
      <c r="N158" s="208"/>
      <c r="O158" s="71"/>
      <c r="P158" s="71"/>
      <c r="Q158" s="71"/>
      <c r="R158" s="71"/>
      <c r="S158" s="71"/>
      <c r="T158" s="72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174</v>
      </c>
      <c r="AU158" s="17" t="s">
        <v>84</v>
      </c>
    </row>
    <row r="159" spans="1:65" s="2" customFormat="1" ht="14.45" customHeight="1">
      <c r="A159" s="34"/>
      <c r="B159" s="35"/>
      <c r="C159" s="231" t="s">
        <v>7</v>
      </c>
      <c r="D159" s="231" t="s">
        <v>218</v>
      </c>
      <c r="E159" s="232" t="s">
        <v>3382</v>
      </c>
      <c r="F159" s="233" t="s">
        <v>3383</v>
      </c>
      <c r="G159" s="234" t="s">
        <v>322</v>
      </c>
      <c r="H159" s="235">
        <v>3</v>
      </c>
      <c r="I159" s="236"/>
      <c r="J159" s="237">
        <f>ROUND(I159*H159,2)</f>
        <v>0</v>
      </c>
      <c r="K159" s="233" t="s">
        <v>171</v>
      </c>
      <c r="L159" s="238"/>
      <c r="M159" s="239" t="s">
        <v>1</v>
      </c>
      <c r="N159" s="240" t="s">
        <v>42</v>
      </c>
      <c r="O159" s="71"/>
      <c r="P159" s="200">
        <f>O159*H159</f>
        <v>0</v>
      </c>
      <c r="Q159" s="200">
        <v>8.0000000000000004E-4</v>
      </c>
      <c r="R159" s="200">
        <f>Q159*H159</f>
        <v>2.4000000000000002E-3</v>
      </c>
      <c r="S159" s="200">
        <v>0</v>
      </c>
      <c r="T159" s="201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2" t="s">
        <v>221</v>
      </c>
      <c r="AT159" s="202" t="s">
        <v>218</v>
      </c>
      <c r="AU159" s="202" t="s">
        <v>84</v>
      </c>
      <c r="AY159" s="17" t="s">
        <v>164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17" t="s">
        <v>84</v>
      </c>
      <c r="BK159" s="203">
        <f>ROUND(I159*H159,2)</f>
        <v>0</v>
      </c>
      <c r="BL159" s="17" t="s">
        <v>172</v>
      </c>
      <c r="BM159" s="202" t="s">
        <v>3384</v>
      </c>
    </row>
    <row r="160" spans="1:65" s="2" customFormat="1" ht="11.25">
      <c r="A160" s="34"/>
      <c r="B160" s="35"/>
      <c r="C160" s="36"/>
      <c r="D160" s="204" t="s">
        <v>174</v>
      </c>
      <c r="E160" s="36"/>
      <c r="F160" s="205" t="s">
        <v>3383</v>
      </c>
      <c r="G160" s="36"/>
      <c r="H160" s="36"/>
      <c r="I160" s="206"/>
      <c r="J160" s="36"/>
      <c r="K160" s="36"/>
      <c r="L160" s="39"/>
      <c r="M160" s="207"/>
      <c r="N160" s="208"/>
      <c r="O160" s="71"/>
      <c r="P160" s="71"/>
      <c r="Q160" s="71"/>
      <c r="R160" s="71"/>
      <c r="S160" s="71"/>
      <c r="T160" s="72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174</v>
      </c>
      <c r="AU160" s="17" t="s">
        <v>84</v>
      </c>
    </row>
    <row r="161" spans="1:65" s="2" customFormat="1" ht="24.2" customHeight="1">
      <c r="A161" s="34"/>
      <c r="B161" s="35"/>
      <c r="C161" s="191" t="s">
        <v>924</v>
      </c>
      <c r="D161" s="191" t="s">
        <v>167</v>
      </c>
      <c r="E161" s="192" t="s">
        <v>3385</v>
      </c>
      <c r="F161" s="193" t="s">
        <v>3386</v>
      </c>
      <c r="G161" s="194" t="s">
        <v>322</v>
      </c>
      <c r="H161" s="195">
        <v>1</v>
      </c>
      <c r="I161" s="196"/>
      <c r="J161" s="197">
        <f>ROUND(I161*H161,2)</f>
        <v>0</v>
      </c>
      <c r="K161" s="193" t="s">
        <v>171</v>
      </c>
      <c r="L161" s="39"/>
      <c r="M161" s="198" t="s">
        <v>1</v>
      </c>
      <c r="N161" s="199" t="s">
        <v>42</v>
      </c>
      <c r="O161" s="71"/>
      <c r="P161" s="200">
        <f>O161*H161</f>
        <v>0</v>
      </c>
      <c r="Q161" s="200">
        <v>2.6679999999999999E-2</v>
      </c>
      <c r="R161" s="200">
        <f>Q161*H161</f>
        <v>2.6679999999999999E-2</v>
      </c>
      <c r="S161" s="200">
        <v>0</v>
      </c>
      <c r="T161" s="201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2" t="s">
        <v>172</v>
      </c>
      <c r="AT161" s="202" t="s">
        <v>167</v>
      </c>
      <c r="AU161" s="202" t="s">
        <v>84</v>
      </c>
      <c r="AY161" s="17" t="s">
        <v>164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17" t="s">
        <v>84</v>
      </c>
      <c r="BK161" s="203">
        <f>ROUND(I161*H161,2)</f>
        <v>0</v>
      </c>
      <c r="BL161" s="17" t="s">
        <v>172</v>
      </c>
      <c r="BM161" s="202" t="s">
        <v>3387</v>
      </c>
    </row>
    <row r="162" spans="1:65" s="2" customFormat="1" ht="29.25">
      <c r="A162" s="34"/>
      <c r="B162" s="35"/>
      <c r="C162" s="36"/>
      <c r="D162" s="204" t="s">
        <v>174</v>
      </c>
      <c r="E162" s="36"/>
      <c r="F162" s="205" t="s">
        <v>3388</v>
      </c>
      <c r="G162" s="36"/>
      <c r="H162" s="36"/>
      <c r="I162" s="206"/>
      <c r="J162" s="36"/>
      <c r="K162" s="36"/>
      <c r="L162" s="39"/>
      <c r="M162" s="207"/>
      <c r="N162" s="208"/>
      <c r="O162" s="71"/>
      <c r="P162" s="71"/>
      <c r="Q162" s="71"/>
      <c r="R162" s="71"/>
      <c r="S162" s="71"/>
      <c r="T162" s="72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174</v>
      </c>
      <c r="AU162" s="17" t="s">
        <v>84</v>
      </c>
    </row>
    <row r="163" spans="1:65" s="13" customFormat="1" ht="11.25">
      <c r="B163" s="209"/>
      <c r="C163" s="210"/>
      <c r="D163" s="204" t="s">
        <v>176</v>
      </c>
      <c r="E163" s="211" t="s">
        <v>1</v>
      </c>
      <c r="F163" s="212" t="s">
        <v>3389</v>
      </c>
      <c r="G163" s="210"/>
      <c r="H163" s="213">
        <v>1</v>
      </c>
      <c r="I163" s="214"/>
      <c r="J163" s="210"/>
      <c r="K163" s="210"/>
      <c r="L163" s="215"/>
      <c r="M163" s="216"/>
      <c r="N163" s="217"/>
      <c r="O163" s="217"/>
      <c r="P163" s="217"/>
      <c r="Q163" s="217"/>
      <c r="R163" s="217"/>
      <c r="S163" s="217"/>
      <c r="T163" s="218"/>
      <c r="AT163" s="219" t="s">
        <v>176</v>
      </c>
      <c r="AU163" s="219" t="s">
        <v>84</v>
      </c>
      <c r="AV163" s="13" t="s">
        <v>84</v>
      </c>
      <c r="AW163" s="13" t="s">
        <v>32</v>
      </c>
      <c r="AX163" s="13" t="s">
        <v>82</v>
      </c>
      <c r="AY163" s="219" t="s">
        <v>164</v>
      </c>
    </row>
    <row r="164" spans="1:65" s="12" customFormat="1" ht="22.9" customHeight="1">
      <c r="B164" s="175"/>
      <c r="C164" s="176"/>
      <c r="D164" s="177" t="s">
        <v>75</v>
      </c>
      <c r="E164" s="189" t="s">
        <v>1049</v>
      </c>
      <c r="F164" s="189" t="s">
        <v>1050</v>
      </c>
      <c r="G164" s="176"/>
      <c r="H164" s="176"/>
      <c r="I164" s="179"/>
      <c r="J164" s="190">
        <f>BK164</f>
        <v>0</v>
      </c>
      <c r="K164" s="176"/>
      <c r="L164" s="181"/>
      <c r="M164" s="182"/>
      <c r="N164" s="183"/>
      <c r="O164" s="183"/>
      <c r="P164" s="184">
        <f>SUM(P165:P166)</f>
        <v>0</v>
      </c>
      <c r="Q164" s="183"/>
      <c r="R164" s="184">
        <f>SUM(R165:R166)</f>
        <v>0</v>
      </c>
      <c r="S164" s="183"/>
      <c r="T164" s="185">
        <f>SUM(T165:T166)</f>
        <v>0</v>
      </c>
      <c r="AR164" s="186" t="s">
        <v>82</v>
      </c>
      <c r="AT164" s="187" t="s">
        <v>75</v>
      </c>
      <c r="AU164" s="187" t="s">
        <v>82</v>
      </c>
      <c r="AY164" s="186" t="s">
        <v>164</v>
      </c>
      <c r="BK164" s="188">
        <f>SUM(BK165:BK166)</f>
        <v>0</v>
      </c>
    </row>
    <row r="165" spans="1:65" s="2" customFormat="1" ht="14.45" customHeight="1">
      <c r="A165" s="34"/>
      <c r="B165" s="35"/>
      <c r="C165" s="191" t="s">
        <v>2240</v>
      </c>
      <c r="D165" s="191" t="s">
        <v>167</v>
      </c>
      <c r="E165" s="192" t="s">
        <v>3051</v>
      </c>
      <c r="F165" s="193" t="s">
        <v>3052</v>
      </c>
      <c r="G165" s="194" t="s">
        <v>207</v>
      </c>
      <c r="H165" s="195">
        <v>4.867</v>
      </c>
      <c r="I165" s="196"/>
      <c r="J165" s="197">
        <f>ROUND(I165*H165,2)</f>
        <v>0</v>
      </c>
      <c r="K165" s="193" t="s">
        <v>171</v>
      </c>
      <c r="L165" s="39"/>
      <c r="M165" s="198" t="s">
        <v>1</v>
      </c>
      <c r="N165" s="199" t="s">
        <v>42</v>
      </c>
      <c r="O165" s="71"/>
      <c r="P165" s="200">
        <f>O165*H165</f>
        <v>0</v>
      </c>
      <c r="Q165" s="200">
        <v>0</v>
      </c>
      <c r="R165" s="200">
        <f>Q165*H165</f>
        <v>0</v>
      </c>
      <c r="S165" s="200">
        <v>0</v>
      </c>
      <c r="T165" s="201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2" t="s">
        <v>172</v>
      </c>
      <c r="AT165" s="202" t="s">
        <v>167</v>
      </c>
      <c r="AU165" s="202" t="s">
        <v>84</v>
      </c>
      <c r="AY165" s="17" t="s">
        <v>164</v>
      </c>
      <c r="BE165" s="203">
        <f>IF(N165="základní",J165,0)</f>
        <v>0</v>
      </c>
      <c r="BF165" s="203">
        <f>IF(N165="snížená",J165,0)</f>
        <v>0</v>
      </c>
      <c r="BG165" s="203">
        <f>IF(N165="zákl. přenesená",J165,0)</f>
        <v>0</v>
      </c>
      <c r="BH165" s="203">
        <f>IF(N165="sníž. přenesená",J165,0)</f>
        <v>0</v>
      </c>
      <c r="BI165" s="203">
        <f>IF(N165="nulová",J165,0)</f>
        <v>0</v>
      </c>
      <c r="BJ165" s="17" t="s">
        <v>84</v>
      </c>
      <c r="BK165" s="203">
        <f>ROUND(I165*H165,2)</f>
        <v>0</v>
      </c>
      <c r="BL165" s="17" t="s">
        <v>172</v>
      </c>
      <c r="BM165" s="202" t="s">
        <v>3390</v>
      </c>
    </row>
    <row r="166" spans="1:65" s="2" customFormat="1" ht="39">
      <c r="A166" s="34"/>
      <c r="B166" s="35"/>
      <c r="C166" s="36"/>
      <c r="D166" s="204" t="s">
        <v>174</v>
      </c>
      <c r="E166" s="36"/>
      <c r="F166" s="205" t="s">
        <v>3391</v>
      </c>
      <c r="G166" s="36"/>
      <c r="H166" s="36"/>
      <c r="I166" s="206"/>
      <c r="J166" s="36"/>
      <c r="K166" s="36"/>
      <c r="L166" s="39"/>
      <c r="M166" s="207"/>
      <c r="N166" s="208"/>
      <c r="O166" s="71"/>
      <c r="P166" s="71"/>
      <c r="Q166" s="71"/>
      <c r="R166" s="71"/>
      <c r="S166" s="71"/>
      <c r="T166" s="72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174</v>
      </c>
      <c r="AU166" s="17" t="s">
        <v>84</v>
      </c>
    </row>
    <row r="167" spans="1:65" s="12" customFormat="1" ht="25.9" customHeight="1">
      <c r="B167" s="175"/>
      <c r="C167" s="176"/>
      <c r="D167" s="177" t="s">
        <v>75</v>
      </c>
      <c r="E167" s="178" t="s">
        <v>1056</v>
      </c>
      <c r="F167" s="178" t="s">
        <v>1057</v>
      </c>
      <c r="G167" s="176"/>
      <c r="H167" s="176"/>
      <c r="I167" s="179"/>
      <c r="J167" s="180">
        <f>BK167</f>
        <v>0</v>
      </c>
      <c r="K167" s="176"/>
      <c r="L167" s="181"/>
      <c r="M167" s="182"/>
      <c r="N167" s="183"/>
      <c r="O167" s="183"/>
      <c r="P167" s="184">
        <f>P168</f>
        <v>0</v>
      </c>
      <c r="Q167" s="183"/>
      <c r="R167" s="184">
        <f>R168</f>
        <v>0</v>
      </c>
      <c r="S167" s="183"/>
      <c r="T167" s="185">
        <f>T168</f>
        <v>0</v>
      </c>
      <c r="AR167" s="186" t="s">
        <v>84</v>
      </c>
      <c r="AT167" s="187" t="s">
        <v>75</v>
      </c>
      <c r="AU167" s="187" t="s">
        <v>76</v>
      </c>
      <c r="AY167" s="186" t="s">
        <v>164</v>
      </c>
      <c r="BK167" s="188">
        <f>BK168</f>
        <v>0</v>
      </c>
    </row>
    <row r="168" spans="1:65" s="12" customFormat="1" ht="22.9" customHeight="1">
      <c r="B168" s="175"/>
      <c r="C168" s="176"/>
      <c r="D168" s="177" t="s">
        <v>75</v>
      </c>
      <c r="E168" s="189" t="s">
        <v>1305</v>
      </c>
      <c r="F168" s="189" t="s">
        <v>1306</v>
      </c>
      <c r="G168" s="176"/>
      <c r="H168" s="176"/>
      <c r="I168" s="179"/>
      <c r="J168" s="190">
        <f>BK168</f>
        <v>0</v>
      </c>
      <c r="K168" s="176"/>
      <c r="L168" s="181"/>
      <c r="M168" s="182"/>
      <c r="N168" s="183"/>
      <c r="O168" s="183"/>
      <c r="P168" s="184">
        <f>SUM(P169:P171)</f>
        <v>0</v>
      </c>
      <c r="Q168" s="183"/>
      <c r="R168" s="184">
        <f>SUM(R169:R171)</f>
        <v>0</v>
      </c>
      <c r="S168" s="183"/>
      <c r="T168" s="185">
        <f>SUM(T169:T171)</f>
        <v>0</v>
      </c>
      <c r="AR168" s="186" t="s">
        <v>84</v>
      </c>
      <c r="AT168" s="187" t="s">
        <v>75</v>
      </c>
      <c r="AU168" s="187" t="s">
        <v>82</v>
      </c>
      <c r="AY168" s="186" t="s">
        <v>164</v>
      </c>
      <c r="BK168" s="188">
        <f>SUM(BK169:BK171)</f>
        <v>0</v>
      </c>
    </row>
    <row r="169" spans="1:65" s="2" customFormat="1" ht="14.45" customHeight="1">
      <c r="A169" s="34"/>
      <c r="B169" s="35"/>
      <c r="C169" s="191" t="s">
        <v>2251</v>
      </c>
      <c r="D169" s="191" t="s">
        <v>167</v>
      </c>
      <c r="E169" s="192" t="s">
        <v>1420</v>
      </c>
      <c r="F169" s="193" t="s">
        <v>1421</v>
      </c>
      <c r="G169" s="194" t="s">
        <v>244</v>
      </c>
      <c r="H169" s="195">
        <v>16.7</v>
      </c>
      <c r="I169" s="196"/>
      <c r="J169" s="197">
        <f>ROUND(I169*H169,2)</f>
        <v>0</v>
      </c>
      <c r="K169" s="193" t="s">
        <v>171</v>
      </c>
      <c r="L169" s="39"/>
      <c r="M169" s="198" t="s">
        <v>1</v>
      </c>
      <c r="N169" s="199" t="s">
        <v>42</v>
      </c>
      <c r="O169" s="71"/>
      <c r="P169" s="200">
        <f>O169*H169</f>
        <v>0</v>
      </c>
      <c r="Q169" s="200">
        <v>0</v>
      </c>
      <c r="R169" s="200">
        <f>Q169*H169</f>
        <v>0</v>
      </c>
      <c r="S169" s="200">
        <v>0</v>
      </c>
      <c r="T169" s="201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2" t="s">
        <v>865</v>
      </c>
      <c r="AT169" s="202" t="s">
        <v>167</v>
      </c>
      <c r="AU169" s="202" t="s">
        <v>84</v>
      </c>
      <c r="AY169" s="17" t="s">
        <v>164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17" t="s">
        <v>84</v>
      </c>
      <c r="BK169" s="203">
        <f>ROUND(I169*H169,2)</f>
        <v>0</v>
      </c>
      <c r="BL169" s="17" t="s">
        <v>865</v>
      </c>
      <c r="BM169" s="202" t="s">
        <v>3392</v>
      </c>
    </row>
    <row r="170" spans="1:65" s="2" customFormat="1" ht="19.5">
      <c r="A170" s="34"/>
      <c r="B170" s="35"/>
      <c r="C170" s="36"/>
      <c r="D170" s="204" t="s">
        <v>174</v>
      </c>
      <c r="E170" s="36"/>
      <c r="F170" s="205" t="s">
        <v>1423</v>
      </c>
      <c r="G170" s="36"/>
      <c r="H170" s="36"/>
      <c r="I170" s="206"/>
      <c r="J170" s="36"/>
      <c r="K170" s="36"/>
      <c r="L170" s="39"/>
      <c r="M170" s="207"/>
      <c r="N170" s="208"/>
      <c r="O170" s="71"/>
      <c r="P170" s="71"/>
      <c r="Q170" s="71"/>
      <c r="R170" s="71"/>
      <c r="S170" s="71"/>
      <c r="T170" s="72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174</v>
      </c>
      <c r="AU170" s="17" t="s">
        <v>84</v>
      </c>
    </row>
    <row r="171" spans="1:65" s="13" customFormat="1" ht="11.25">
      <c r="B171" s="209"/>
      <c r="C171" s="210"/>
      <c r="D171" s="204" t="s">
        <v>176</v>
      </c>
      <c r="E171" s="211" t="s">
        <v>1</v>
      </c>
      <c r="F171" s="212" t="s">
        <v>3393</v>
      </c>
      <c r="G171" s="210"/>
      <c r="H171" s="213">
        <v>16.7</v>
      </c>
      <c r="I171" s="214"/>
      <c r="J171" s="210"/>
      <c r="K171" s="210"/>
      <c r="L171" s="215"/>
      <c r="M171" s="259"/>
      <c r="N171" s="260"/>
      <c r="O171" s="260"/>
      <c r="P171" s="260"/>
      <c r="Q171" s="260"/>
      <c r="R171" s="260"/>
      <c r="S171" s="260"/>
      <c r="T171" s="261"/>
      <c r="AT171" s="219" t="s">
        <v>176</v>
      </c>
      <c r="AU171" s="219" t="s">
        <v>84</v>
      </c>
      <c r="AV171" s="13" t="s">
        <v>84</v>
      </c>
      <c r="AW171" s="13" t="s">
        <v>32</v>
      </c>
      <c r="AX171" s="13" t="s">
        <v>82</v>
      </c>
      <c r="AY171" s="219" t="s">
        <v>164</v>
      </c>
    </row>
    <row r="172" spans="1:65" s="2" customFormat="1" ht="6.95" customHeight="1">
      <c r="A172" s="34"/>
      <c r="B172" s="54"/>
      <c r="C172" s="55"/>
      <c r="D172" s="55"/>
      <c r="E172" s="55"/>
      <c r="F172" s="55"/>
      <c r="G172" s="55"/>
      <c r="H172" s="55"/>
      <c r="I172" s="55"/>
      <c r="J172" s="55"/>
      <c r="K172" s="55"/>
      <c r="L172" s="39"/>
      <c r="M172" s="34"/>
      <c r="O172" s="34"/>
      <c r="P172" s="34"/>
      <c r="Q172" s="34"/>
      <c r="R172" s="34"/>
      <c r="S172" s="34"/>
      <c r="T172" s="34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</row>
  </sheetData>
  <sheetProtection algorithmName="SHA-512" hashValue="/kcntMiSFKCcHrPE7BgN38oZil36jBRsdpt4tgkkCu/+HPd8xyjRt2Nn7MrWavGZ/cHBXRmEteXuqdgnx0lL5A==" saltValue="hU5w7ObEf7Igbik7sBsN0N2vjX3RbKOAkOdjQvhWTxa/Z0UJOtvJBmNrt1IIQ8RFgC9MXUYaQk0N9GQn1q1HxQ==" spinCount="100000" sheet="1" objects="1" scenarios="1" formatColumns="0" formatRows="0" autoFilter="0"/>
  <autoFilter ref="C125:K171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7" t="s">
        <v>101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82</v>
      </c>
    </row>
    <row r="4" spans="1:46" s="1" customFormat="1" ht="24.95" customHeight="1">
      <c r="B4" s="20"/>
      <c r="D4" s="117" t="s">
        <v>108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07" t="str">
        <f>'Rekapitulace stavby'!K6</f>
        <v>Stavební úpravy č.p. 45 (RD s 3 byty) - Borová</v>
      </c>
      <c r="F7" s="308"/>
      <c r="G7" s="308"/>
      <c r="H7" s="308"/>
      <c r="L7" s="20"/>
    </row>
    <row r="8" spans="1:46" s="1" customFormat="1" ht="12" customHeight="1">
      <c r="B8" s="20"/>
      <c r="D8" s="119" t="s">
        <v>109</v>
      </c>
      <c r="L8" s="20"/>
    </row>
    <row r="9" spans="1:46" s="2" customFormat="1" ht="16.5" customHeight="1">
      <c r="A9" s="34"/>
      <c r="B9" s="39"/>
      <c r="C9" s="34"/>
      <c r="D9" s="34"/>
      <c r="E9" s="307" t="s">
        <v>110</v>
      </c>
      <c r="F9" s="309"/>
      <c r="G9" s="309"/>
      <c r="H9" s="30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111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0" t="s">
        <v>3394</v>
      </c>
      <c r="F11" s="309"/>
      <c r="G11" s="309"/>
      <c r="H11" s="309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10" t="s">
        <v>21</v>
      </c>
      <c r="G14" s="34"/>
      <c r="H14" s="34"/>
      <c r="I14" s="119" t="s">
        <v>22</v>
      </c>
      <c r="J14" s="120" t="str">
        <f>'Rekapitulace stavby'!AN8</f>
        <v>16. 3. 2021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24</v>
      </c>
      <c r="E16" s="34"/>
      <c r="F16" s="34"/>
      <c r="G16" s="34"/>
      <c r="H16" s="34"/>
      <c r="I16" s="119" t="s">
        <v>25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26</v>
      </c>
      <c r="F17" s="34"/>
      <c r="G17" s="34"/>
      <c r="H17" s="34"/>
      <c r="I17" s="119" t="s">
        <v>27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28</v>
      </c>
      <c r="E19" s="34"/>
      <c r="F19" s="34"/>
      <c r="G19" s="34"/>
      <c r="H19" s="34"/>
      <c r="I19" s="119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1" t="str">
        <f>'Rekapitulace stavby'!E14</f>
        <v>Vyplň údaj</v>
      </c>
      <c r="F20" s="312"/>
      <c r="G20" s="312"/>
      <c r="H20" s="312"/>
      <c r="I20" s="119" t="s">
        <v>27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30</v>
      </c>
      <c r="E22" s="34"/>
      <c r="F22" s="34"/>
      <c r="G22" s="34"/>
      <c r="H22" s="34"/>
      <c r="I22" s="119" t="s">
        <v>25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31</v>
      </c>
      <c r="F23" s="34"/>
      <c r="G23" s="34"/>
      <c r="H23" s="34"/>
      <c r="I23" s="119" t="s">
        <v>27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33</v>
      </c>
      <c r="E25" s="34"/>
      <c r="F25" s="34"/>
      <c r="G25" s="34"/>
      <c r="H25" s="34"/>
      <c r="I25" s="119" t="s">
        <v>25</v>
      </c>
      <c r="J25" s="110" t="s">
        <v>34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">
        <v>31</v>
      </c>
      <c r="F26" s="34"/>
      <c r="G26" s="34"/>
      <c r="H26" s="34"/>
      <c r="I26" s="119" t="s">
        <v>27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35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1"/>
      <c r="B29" s="122"/>
      <c r="C29" s="121"/>
      <c r="D29" s="121"/>
      <c r="E29" s="313" t="s">
        <v>1</v>
      </c>
      <c r="F29" s="313"/>
      <c r="G29" s="313"/>
      <c r="H29" s="313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36</v>
      </c>
      <c r="E32" s="34"/>
      <c r="F32" s="34"/>
      <c r="G32" s="34"/>
      <c r="H32" s="34"/>
      <c r="I32" s="34"/>
      <c r="J32" s="126">
        <f>ROUND(J128,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7" t="s">
        <v>38</v>
      </c>
      <c r="G34" s="34"/>
      <c r="H34" s="34"/>
      <c r="I34" s="127" t="s">
        <v>37</v>
      </c>
      <c r="J34" s="127" t="s">
        <v>39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8" t="s">
        <v>40</v>
      </c>
      <c r="E35" s="119" t="s">
        <v>41</v>
      </c>
      <c r="F35" s="129">
        <f>ROUND((SUM(BE128:BE216)),  2)</f>
        <v>0</v>
      </c>
      <c r="G35" s="34"/>
      <c r="H35" s="34"/>
      <c r="I35" s="130">
        <v>0.21</v>
      </c>
      <c r="J35" s="129">
        <f>ROUND(((SUM(BE128:BE216))*I35),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42</v>
      </c>
      <c r="F36" s="129">
        <f>ROUND((SUM(BF128:BF216)),  2)</f>
        <v>0</v>
      </c>
      <c r="G36" s="34"/>
      <c r="H36" s="34"/>
      <c r="I36" s="130">
        <v>0.15</v>
      </c>
      <c r="J36" s="129">
        <f>ROUND(((SUM(BF128:BF216))*I36),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43</v>
      </c>
      <c r="F37" s="129">
        <f>ROUND((SUM(BG128:BG216)),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44</v>
      </c>
      <c r="F38" s="129">
        <f>ROUND((SUM(BH128:BH216)),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45</v>
      </c>
      <c r="F39" s="129">
        <f>ROUND((SUM(BI128:BI216)),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46</v>
      </c>
      <c r="E41" s="133"/>
      <c r="F41" s="133"/>
      <c r="G41" s="134" t="s">
        <v>47</v>
      </c>
      <c r="H41" s="135" t="s">
        <v>48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49</v>
      </c>
      <c r="E50" s="139"/>
      <c r="F50" s="139"/>
      <c r="G50" s="138" t="s">
        <v>50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51</v>
      </c>
      <c r="E61" s="141"/>
      <c r="F61" s="142" t="s">
        <v>52</v>
      </c>
      <c r="G61" s="140" t="s">
        <v>51</v>
      </c>
      <c r="H61" s="141"/>
      <c r="I61" s="141"/>
      <c r="J61" s="143" t="s">
        <v>52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53</v>
      </c>
      <c r="E65" s="144"/>
      <c r="F65" s="144"/>
      <c r="G65" s="138" t="s">
        <v>54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51</v>
      </c>
      <c r="E76" s="141"/>
      <c r="F76" s="142" t="s">
        <v>52</v>
      </c>
      <c r="G76" s="140" t="s">
        <v>51</v>
      </c>
      <c r="H76" s="141"/>
      <c r="I76" s="141"/>
      <c r="J76" s="143" t="s">
        <v>52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113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14" t="str">
        <f>E7</f>
        <v>Stavební úpravy č.p. 45 (RD s 3 byty) - Borová</v>
      </c>
      <c r="F85" s="315"/>
      <c r="G85" s="315"/>
      <c r="H85" s="31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109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14" t="s">
        <v>110</v>
      </c>
      <c r="F87" s="316"/>
      <c r="G87" s="316"/>
      <c r="H87" s="31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111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62" t="str">
        <f>E11</f>
        <v>SO 07 - Kanalizační splašková přípojka + ČOV</v>
      </c>
      <c r="F89" s="316"/>
      <c r="G89" s="316"/>
      <c r="H89" s="31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Borová</v>
      </c>
      <c r="G91" s="36"/>
      <c r="H91" s="36"/>
      <c r="I91" s="29" t="s">
        <v>22</v>
      </c>
      <c r="J91" s="66" t="str">
        <f>IF(J14="","",J14)</f>
        <v>16. 3. 2021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24</v>
      </c>
      <c r="D93" s="36"/>
      <c r="E93" s="36"/>
      <c r="F93" s="27" t="str">
        <f>E17</f>
        <v>Obec Borová</v>
      </c>
      <c r="G93" s="36"/>
      <c r="H93" s="36"/>
      <c r="I93" s="29" t="s">
        <v>30</v>
      </c>
      <c r="J93" s="32" t="str">
        <f>E23</f>
        <v>Ing. Miloš Vondřejc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28</v>
      </c>
      <c r="D94" s="36"/>
      <c r="E94" s="36"/>
      <c r="F94" s="27" t="str">
        <f>IF(E20="","",E20)</f>
        <v>Vyplň údaj</v>
      </c>
      <c r="G94" s="36"/>
      <c r="H94" s="36"/>
      <c r="I94" s="29" t="s">
        <v>33</v>
      </c>
      <c r="J94" s="32" t="str">
        <f>E26</f>
        <v>Ing. Miloš Vondřejc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49" t="s">
        <v>114</v>
      </c>
      <c r="D96" s="150"/>
      <c r="E96" s="150"/>
      <c r="F96" s="150"/>
      <c r="G96" s="150"/>
      <c r="H96" s="150"/>
      <c r="I96" s="150"/>
      <c r="J96" s="151" t="s">
        <v>115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52" t="s">
        <v>116</v>
      </c>
      <c r="D98" s="36"/>
      <c r="E98" s="36"/>
      <c r="F98" s="36"/>
      <c r="G98" s="36"/>
      <c r="H98" s="36"/>
      <c r="I98" s="36"/>
      <c r="J98" s="84">
        <f>J128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117</v>
      </c>
    </row>
    <row r="99" spans="1:47" s="9" customFormat="1" ht="24.95" customHeight="1">
      <c r="B99" s="153"/>
      <c r="C99" s="154"/>
      <c r="D99" s="155" t="s">
        <v>118</v>
      </c>
      <c r="E99" s="156"/>
      <c r="F99" s="156"/>
      <c r="G99" s="156"/>
      <c r="H99" s="156"/>
      <c r="I99" s="156"/>
      <c r="J99" s="157">
        <f>J129</f>
        <v>0</v>
      </c>
      <c r="K99" s="154"/>
      <c r="L99" s="158"/>
    </row>
    <row r="100" spans="1:47" s="10" customFormat="1" ht="19.899999999999999" customHeight="1">
      <c r="B100" s="159"/>
      <c r="C100" s="104"/>
      <c r="D100" s="160" t="s">
        <v>119</v>
      </c>
      <c r="E100" s="161"/>
      <c r="F100" s="161"/>
      <c r="G100" s="161"/>
      <c r="H100" s="161"/>
      <c r="I100" s="161"/>
      <c r="J100" s="162">
        <f>J130</f>
        <v>0</v>
      </c>
      <c r="K100" s="104"/>
      <c r="L100" s="163"/>
    </row>
    <row r="101" spans="1:47" s="10" customFormat="1" ht="19.899999999999999" customHeight="1">
      <c r="B101" s="159"/>
      <c r="C101" s="104"/>
      <c r="D101" s="160" t="s">
        <v>120</v>
      </c>
      <c r="E101" s="161"/>
      <c r="F101" s="161"/>
      <c r="G101" s="161"/>
      <c r="H101" s="161"/>
      <c r="I101" s="161"/>
      <c r="J101" s="162">
        <f>J180</f>
        <v>0</v>
      </c>
      <c r="K101" s="104"/>
      <c r="L101" s="163"/>
    </row>
    <row r="102" spans="1:47" s="10" customFormat="1" ht="19.899999999999999" customHeight="1">
      <c r="B102" s="159"/>
      <c r="C102" s="104"/>
      <c r="D102" s="160" t="s">
        <v>121</v>
      </c>
      <c r="E102" s="161"/>
      <c r="F102" s="161"/>
      <c r="G102" s="161"/>
      <c r="H102" s="161"/>
      <c r="I102" s="161"/>
      <c r="J102" s="162">
        <f>J185</f>
        <v>0</v>
      </c>
      <c r="K102" s="104"/>
      <c r="L102" s="163"/>
    </row>
    <row r="103" spans="1:47" s="10" customFormat="1" ht="19.899999999999999" customHeight="1">
      <c r="B103" s="159"/>
      <c r="C103" s="104"/>
      <c r="D103" s="160" t="s">
        <v>3352</v>
      </c>
      <c r="E103" s="161"/>
      <c r="F103" s="161"/>
      <c r="G103" s="161"/>
      <c r="H103" s="161"/>
      <c r="I103" s="161"/>
      <c r="J103" s="162">
        <f>J192</f>
        <v>0</v>
      </c>
      <c r="K103" s="104"/>
      <c r="L103" s="163"/>
    </row>
    <row r="104" spans="1:47" s="10" customFormat="1" ht="19.899999999999999" customHeight="1">
      <c r="B104" s="159"/>
      <c r="C104" s="104"/>
      <c r="D104" s="160" t="s">
        <v>126</v>
      </c>
      <c r="E104" s="161"/>
      <c r="F104" s="161"/>
      <c r="G104" s="161"/>
      <c r="H104" s="161"/>
      <c r="I104" s="161"/>
      <c r="J104" s="162">
        <f>J209</f>
        <v>0</v>
      </c>
      <c r="K104" s="104"/>
      <c r="L104" s="163"/>
    </row>
    <row r="105" spans="1:47" s="9" customFormat="1" ht="24.95" customHeight="1">
      <c r="B105" s="153"/>
      <c r="C105" s="154"/>
      <c r="D105" s="155" t="s">
        <v>127</v>
      </c>
      <c r="E105" s="156"/>
      <c r="F105" s="156"/>
      <c r="G105" s="156"/>
      <c r="H105" s="156"/>
      <c r="I105" s="156"/>
      <c r="J105" s="157">
        <f>J212</f>
        <v>0</v>
      </c>
      <c r="K105" s="154"/>
      <c r="L105" s="158"/>
    </row>
    <row r="106" spans="1:47" s="10" customFormat="1" ht="19.899999999999999" customHeight="1">
      <c r="B106" s="159"/>
      <c r="C106" s="104"/>
      <c r="D106" s="160" t="s">
        <v>131</v>
      </c>
      <c r="E106" s="161"/>
      <c r="F106" s="161"/>
      <c r="G106" s="161"/>
      <c r="H106" s="161"/>
      <c r="I106" s="161"/>
      <c r="J106" s="162">
        <f>J213</f>
        <v>0</v>
      </c>
      <c r="K106" s="104"/>
      <c r="L106" s="163"/>
    </row>
    <row r="107" spans="1:47" s="2" customFormat="1" ht="21.7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6.95" customHeight="1">
      <c r="A108" s="34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12" spans="1:47" s="2" customFormat="1" ht="6.95" customHeight="1">
      <c r="A112" s="34"/>
      <c r="B112" s="56"/>
      <c r="C112" s="57"/>
      <c r="D112" s="57"/>
      <c r="E112" s="57"/>
      <c r="F112" s="57"/>
      <c r="G112" s="57"/>
      <c r="H112" s="57"/>
      <c r="I112" s="57"/>
      <c r="J112" s="57"/>
      <c r="K112" s="57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24.95" customHeight="1">
      <c r="A113" s="34"/>
      <c r="B113" s="35"/>
      <c r="C113" s="23" t="s">
        <v>149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12" customHeight="1">
      <c r="A115" s="34"/>
      <c r="B115" s="35"/>
      <c r="C115" s="29" t="s">
        <v>16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16.5" customHeight="1">
      <c r="A116" s="34"/>
      <c r="B116" s="35"/>
      <c r="C116" s="36"/>
      <c r="D116" s="36"/>
      <c r="E116" s="314" t="str">
        <f>E7</f>
        <v>Stavební úpravy č.p. 45 (RD s 3 byty) - Borová</v>
      </c>
      <c r="F116" s="315"/>
      <c r="G116" s="315"/>
      <c r="H116" s="315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1" customFormat="1" ht="12" customHeight="1">
      <c r="B117" s="21"/>
      <c r="C117" s="29" t="s">
        <v>109</v>
      </c>
      <c r="D117" s="22"/>
      <c r="E117" s="22"/>
      <c r="F117" s="22"/>
      <c r="G117" s="22"/>
      <c r="H117" s="22"/>
      <c r="I117" s="22"/>
      <c r="J117" s="22"/>
      <c r="K117" s="22"/>
      <c r="L117" s="20"/>
    </row>
    <row r="118" spans="1:63" s="2" customFormat="1" ht="16.5" customHeight="1">
      <c r="A118" s="34"/>
      <c r="B118" s="35"/>
      <c r="C118" s="36"/>
      <c r="D118" s="36"/>
      <c r="E118" s="314" t="s">
        <v>110</v>
      </c>
      <c r="F118" s="316"/>
      <c r="G118" s="316"/>
      <c r="H118" s="31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2" customHeight="1">
      <c r="A119" s="34"/>
      <c r="B119" s="35"/>
      <c r="C119" s="29" t="s">
        <v>111</v>
      </c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6.5" customHeight="1">
      <c r="A120" s="34"/>
      <c r="B120" s="35"/>
      <c r="C120" s="36"/>
      <c r="D120" s="36"/>
      <c r="E120" s="262" t="str">
        <f>E11</f>
        <v>SO 07 - Kanalizační splašková přípojka + ČOV</v>
      </c>
      <c r="F120" s="316"/>
      <c r="G120" s="316"/>
      <c r="H120" s="31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2" customHeight="1">
      <c r="A122" s="34"/>
      <c r="B122" s="35"/>
      <c r="C122" s="29" t="s">
        <v>20</v>
      </c>
      <c r="D122" s="36"/>
      <c r="E122" s="36"/>
      <c r="F122" s="27" t="str">
        <f>F14</f>
        <v>Borová</v>
      </c>
      <c r="G122" s="36"/>
      <c r="H122" s="36"/>
      <c r="I122" s="29" t="s">
        <v>22</v>
      </c>
      <c r="J122" s="66" t="str">
        <f>IF(J14="","",J14)</f>
        <v>16. 3. 2021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6.9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24</v>
      </c>
      <c r="D124" s="36"/>
      <c r="E124" s="36"/>
      <c r="F124" s="27" t="str">
        <f>E17</f>
        <v>Obec Borová</v>
      </c>
      <c r="G124" s="36"/>
      <c r="H124" s="36"/>
      <c r="I124" s="29" t="s">
        <v>30</v>
      </c>
      <c r="J124" s="32" t="str">
        <f>E23</f>
        <v>Ing. Miloš Vondřejc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5.2" customHeight="1">
      <c r="A125" s="34"/>
      <c r="B125" s="35"/>
      <c r="C125" s="29" t="s">
        <v>28</v>
      </c>
      <c r="D125" s="36"/>
      <c r="E125" s="36"/>
      <c r="F125" s="27" t="str">
        <f>IF(E20="","",E20)</f>
        <v>Vyplň údaj</v>
      </c>
      <c r="G125" s="36"/>
      <c r="H125" s="36"/>
      <c r="I125" s="29" t="s">
        <v>33</v>
      </c>
      <c r="J125" s="32" t="str">
        <f>E26</f>
        <v>Ing. Miloš Vondřejc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2" customFormat="1" ht="10.35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63" s="11" customFormat="1" ht="29.25" customHeight="1">
      <c r="A127" s="164"/>
      <c r="B127" s="165"/>
      <c r="C127" s="166" t="s">
        <v>150</v>
      </c>
      <c r="D127" s="167" t="s">
        <v>61</v>
      </c>
      <c r="E127" s="167" t="s">
        <v>57</v>
      </c>
      <c r="F127" s="167" t="s">
        <v>58</v>
      </c>
      <c r="G127" s="167" t="s">
        <v>151</v>
      </c>
      <c r="H127" s="167" t="s">
        <v>152</v>
      </c>
      <c r="I127" s="167" t="s">
        <v>153</v>
      </c>
      <c r="J127" s="167" t="s">
        <v>115</v>
      </c>
      <c r="K127" s="168" t="s">
        <v>154</v>
      </c>
      <c r="L127" s="169"/>
      <c r="M127" s="75" t="s">
        <v>1</v>
      </c>
      <c r="N127" s="76" t="s">
        <v>40</v>
      </c>
      <c r="O127" s="76" t="s">
        <v>155</v>
      </c>
      <c r="P127" s="76" t="s">
        <v>156</v>
      </c>
      <c r="Q127" s="76" t="s">
        <v>157</v>
      </c>
      <c r="R127" s="76" t="s">
        <v>158</v>
      </c>
      <c r="S127" s="76" t="s">
        <v>159</v>
      </c>
      <c r="T127" s="77" t="s">
        <v>160</v>
      </c>
      <c r="U127" s="164"/>
      <c r="V127" s="164"/>
      <c r="W127" s="164"/>
      <c r="X127" s="164"/>
      <c r="Y127" s="164"/>
      <c r="Z127" s="164"/>
      <c r="AA127" s="164"/>
      <c r="AB127" s="164"/>
      <c r="AC127" s="164"/>
      <c r="AD127" s="164"/>
      <c r="AE127" s="164"/>
    </row>
    <row r="128" spans="1:63" s="2" customFormat="1" ht="22.9" customHeight="1">
      <c r="A128" s="34"/>
      <c r="B128" s="35"/>
      <c r="C128" s="82" t="s">
        <v>161</v>
      </c>
      <c r="D128" s="36"/>
      <c r="E128" s="36"/>
      <c r="F128" s="36"/>
      <c r="G128" s="36"/>
      <c r="H128" s="36"/>
      <c r="I128" s="36"/>
      <c r="J128" s="170">
        <f>BK128</f>
        <v>0</v>
      </c>
      <c r="K128" s="36"/>
      <c r="L128" s="39"/>
      <c r="M128" s="78"/>
      <c r="N128" s="171"/>
      <c r="O128" s="79"/>
      <c r="P128" s="172">
        <f>P129+P212</f>
        <v>0</v>
      </c>
      <c r="Q128" s="79"/>
      <c r="R128" s="172">
        <f>R129+R212</f>
        <v>9.2418253199999985</v>
      </c>
      <c r="S128" s="79"/>
      <c r="T128" s="173">
        <f>T129+T212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75</v>
      </c>
      <c r="AU128" s="17" t="s">
        <v>117</v>
      </c>
      <c r="BK128" s="174">
        <f>BK129+BK212</f>
        <v>0</v>
      </c>
    </row>
    <row r="129" spans="1:65" s="12" customFormat="1" ht="25.9" customHeight="1">
      <c r="B129" s="175"/>
      <c r="C129" s="176"/>
      <c r="D129" s="177" t="s">
        <v>75</v>
      </c>
      <c r="E129" s="178" t="s">
        <v>162</v>
      </c>
      <c r="F129" s="178" t="s">
        <v>163</v>
      </c>
      <c r="G129" s="176"/>
      <c r="H129" s="176"/>
      <c r="I129" s="179"/>
      <c r="J129" s="180">
        <f>BK129</f>
        <v>0</v>
      </c>
      <c r="K129" s="176"/>
      <c r="L129" s="181"/>
      <c r="M129" s="182"/>
      <c r="N129" s="183"/>
      <c r="O129" s="183"/>
      <c r="P129" s="184">
        <f>P130+P180+P185+P192+P209</f>
        <v>0</v>
      </c>
      <c r="Q129" s="183"/>
      <c r="R129" s="184">
        <f>R130+R180+R185+R192+R209</f>
        <v>9.2418253199999985</v>
      </c>
      <c r="S129" s="183"/>
      <c r="T129" s="185">
        <f>T130+T180+T185+T192+T209</f>
        <v>0</v>
      </c>
      <c r="AR129" s="186" t="s">
        <v>82</v>
      </c>
      <c r="AT129" s="187" t="s">
        <v>75</v>
      </c>
      <c r="AU129" s="187" t="s">
        <v>76</v>
      </c>
      <c r="AY129" s="186" t="s">
        <v>164</v>
      </c>
      <c r="BK129" s="188">
        <f>BK130+BK180+BK185+BK192+BK209</f>
        <v>0</v>
      </c>
    </row>
    <row r="130" spans="1:65" s="12" customFormat="1" ht="22.9" customHeight="1">
      <c r="B130" s="175"/>
      <c r="C130" s="176"/>
      <c r="D130" s="177" t="s">
        <v>75</v>
      </c>
      <c r="E130" s="189" t="s">
        <v>82</v>
      </c>
      <c r="F130" s="189" t="s">
        <v>165</v>
      </c>
      <c r="G130" s="176"/>
      <c r="H130" s="176"/>
      <c r="I130" s="179"/>
      <c r="J130" s="190">
        <f>BK130</f>
        <v>0</v>
      </c>
      <c r="K130" s="176"/>
      <c r="L130" s="181"/>
      <c r="M130" s="182"/>
      <c r="N130" s="183"/>
      <c r="O130" s="183"/>
      <c r="P130" s="184">
        <f>SUM(P131:P179)</f>
        <v>0</v>
      </c>
      <c r="Q130" s="183"/>
      <c r="R130" s="184">
        <f>SUM(R131:R179)</f>
        <v>2.8439676199999999</v>
      </c>
      <c r="S130" s="183"/>
      <c r="T130" s="185">
        <f>SUM(T131:T179)</f>
        <v>0</v>
      </c>
      <c r="AR130" s="186" t="s">
        <v>82</v>
      </c>
      <c r="AT130" s="187" t="s">
        <v>75</v>
      </c>
      <c r="AU130" s="187" t="s">
        <v>82</v>
      </c>
      <c r="AY130" s="186" t="s">
        <v>164</v>
      </c>
      <c r="BK130" s="188">
        <f>SUM(BK131:BK179)</f>
        <v>0</v>
      </c>
    </row>
    <row r="131" spans="1:65" s="2" customFormat="1" ht="24.2" customHeight="1">
      <c r="A131" s="34"/>
      <c r="B131" s="35"/>
      <c r="C131" s="191" t="s">
        <v>2538</v>
      </c>
      <c r="D131" s="191" t="s">
        <v>167</v>
      </c>
      <c r="E131" s="192" t="s">
        <v>3395</v>
      </c>
      <c r="F131" s="193" t="s">
        <v>3396</v>
      </c>
      <c r="G131" s="194" t="s">
        <v>170</v>
      </c>
      <c r="H131" s="195">
        <v>37.947000000000003</v>
      </c>
      <c r="I131" s="196"/>
      <c r="J131" s="197">
        <f>ROUND(I131*H131,2)</f>
        <v>0</v>
      </c>
      <c r="K131" s="193" t="s">
        <v>171</v>
      </c>
      <c r="L131" s="39"/>
      <c r="M131" s="198" t="s">
        <v>1</v>
      </c>
      <c r="N131" s="199" t="s">
        <v>42</v>
      </c>
      <c r="O131" s="71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2" t="s">
        <v>172</v>
      </c>
      <c r="AT131" s="202" t="s">
        <v>167</v>
      </c>
      <c r="AU131" s="202" t="s">
        <v>84</v>
      </c>
      <c r="AY131" s="17" t="s">
        <v>164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7" t="s">
        <v>84</v>
      </c>
      <c r="BK131" s="203">
        <f>ROUND(I131*H131,2)</f>
        <v>0</v>
      </c>
      <c r="BL131" s="17" t="s">
        <v>172</v>
      </c>
      <c r="BM131" s="202" t="s">
        <v>3397</v>
      </c>
    </row>
    <row r="132" spans="1:65" s="2" customFormat="1" ht="29.25">
      <c r="A132" s="34"/>
      <c r="B132" s="35"/>
      <c r="C132" s="36"/>
      <c r="D132" s="204" t="s">
        <v>174</v>
      </c>
      <c r="E132" s="36"/>
      <c r="F132" s="205" t="s">
        <v>3398</v>
      </c>
      <c r="G132" s="36"/>
      <c r="H132" s="36"/>
      <c r="I132" s="206"/>
      <c r="J132" s="36"/>
      <c r="K132" s="36"/>
      <c r="L132" s="39"/>
      <c r="M132" s="207"/>
      <c r="N132" s="208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174</v>
      </c>
      <c r="AU132" s="17" t="s">
        <v>84</v>
      </c>
    </row>
    <row r="133" spans="1:65" s="13" customFormat="1" ht="11.25">
      <c r="B133" s="209"/>
      <c r="C133" s="210"/>
      <c r="D133" s="204" t="s">
        <v>176</v>
      </c>
      <c r="E133" s="211" t="s">
        <v>1</v>
      </c>
      <c r="F133" s="212" t="s">
        <v>3399</v>
      </c>
      <c r="G133" s="210"/>
      <c r="H133" s="213">
        <v>27.628</v>
      </c>
      <c r="I133" s="214"/>
      <c r="J133" s="210"/>
      <c r="K133" s="210"/>
      <c r="L133" s="215"/>
      <c r="M133" s="216"/>
      <c r="N133" s="217"/>
      <c r="O133" s="217"/>
      <c r="P133" s="217"/>
      <c r="Q133" s="217"/>
      <c r="R133" s="217"/>
      <c r="S133" s="217"/>
      <c r="T133" s="218"/>
      <c r="AT133" s="219" t="s">
        <v>176</v>
      </c>
      <c r="AU133" s="219" t="s">
        <v>84</v>
      </c>
      <c r="AV133" s="13" t="s">
        <v>84</v>
      </c>
      <c r="AW133" s="13" t="s">
        <v>32</v>
      </c>
      <c r="AX133" s="13" t="s">
        <v>76</v>
      </c>
      <c r="AY133" s="219" t="s">
        <v>164</v>
      </c>
    </row>
    <row r="134" spans="1:65" s="13" customFormat="1" ht="11.25">
      <c r="B134" s="209"/>
      <c r="C134" s="210"/>
      <c r="D134" s="204" t="s">
        <v>176</v>
      </c>
      <c r="E134" s="211" t="s">
        <v>1</v>
      </c>
      <c r="F134" s="212" t="s">
        <v>3400</v>
      </c>
      <c r="G134" s="210"/>
      <c r="H134" s="213">
        <v>10.319000000000001</v>
      </c>
      <c r="I134" s="214"/>
      <c r="J134" s="210"/>
      <c r="K134" s="210"/>
      <c r="L134" s="215"/>
      <c r="M134" s="216"/>
      <c r="N134" s="217"/>
      <c r="O134" s="217"/>
      <c r="P134" s="217"/>
      <c r="Q134" s="217"/>
      <c r="R134" s="217"/>
      <c r="S134" s="217"/>
      <c r="T134" s="218"/>
      <c r="AT134" s="219" t="s">
        <v>176</v>
      </c>
      <c r="AU134" s="219" t="s">
        <v>84</v>
      </c>
      <c r="AV134" s="13" t="s">
        <v>84</v>
      </c>
      <c r="AW134" s="13" t="s">
        <v>32</v>
      </c>
      <c r="AX134" s="13" t="s">
        <v>76</v>
      </c>
      <c r="AY134" s="219" t="s">
        <v>164</v>
      </c>
    </row>
    <row r="135" spans="1:65" s="14" customFormat="1" ht="11.25">
      <c r="B135" s="220"/>
      <c r="C135" s="221"/>
      <c r="D135" s="204" t="s">
        <v>176</v>
      </c>
      <c r="E135" s="222" t="s">
        <v>1</v>
      </c>
      <c r="F135" s="223" t="s">
        <v>185</v>
      </c>
      <c r="G135" s="221"/>
      <c r="H135" s="224">
        <v>37.947000000000003</v>
      </c>
      <c r="I135" s="225"/>
      <c r="J135" s="221"/>
      <c r="K135" s="221"/>
      <c r="L135" s="226"/>
      <c r="M135" s="227"/>
      <c r="N135" s="228"/>
      <c r="O135" s="228"/>
      <c r="P135" s="228"/>
      <c r="Q135" s="228"/>
      <c r="R135" s="228"/>
      <c r="S135" s="228"/>
      <c r="T135" s="229"/>
      <c r="AT135" s="230" t="s">
        <v>176</v>
      </c>
      <c r="AU135" s="230" t="s">
        <v>84</v>
      </c>
      <c r="AV135" s="14" t="s">
        <v>172</v>
      </c>
      <c r="AW135" s="14" t="s">
        <v>32</v>
      </c>
      <c r="AX135" s="14" t="s">
        <v>82</v>
      </c>
      <c r="AY135" s="230" t="s">
        <v>164</v>
      </c>
    </row>
    <row r="136" spans="1:65" s="2" customFormat="1" ht="24.2" customHeight="1">
      <c r="A136" s="34"/>
      <c r="B136" s="35"/>
      <c r="C136" s="191" t="s">
        <v>2544</v>
      </c>
      <c r="D136" s="191" t="s">
        <v>167</v>
      </c>
      <c r="E136" s="192" t="s">
        <v>3060</v>
      </c>
      <c r="F136" s="193" t="s">
        <v>3061</v>
      </c>
      <c r="G136" s="194" t="s">
        <v>170</v>
      </c>
      <c r="H136" s="195">
        <v>5.6360000000000001</v>
      </c>
      <c r="I136" s="196"/>
      <c r="J136" s="197">
        <f>ROUND(I136*H136,2)</f>
        <v>0</v>
      </c>
      <c r="K136" s="193" t="s">
        <v>171</v>
      </c>
      <c r="L136" s="39"/>
      <c r="M136" s="198" t="s">
        <v>1</v>
      </c>
      <c r="N136" s="199" t="s">
        <v>42</v>
      </c>
      <c r="O136" s="71"/>
      <c r="P136" s="200">
        <f>O136*H136</f>
        <v>0</v>
      </c>
      <c r="Q136" s="200">
        <v>0</v>
      </c>
      <c r="R136" s="200">
        <f>Q136*H136</f>
        <v>0</v>
      </c>
      <c r="S136" s="200">
        <v>0</v>
      </c>
      <c r="T136" s="201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2" t="s">
        <v>172</v>
      </c>
      <c r="AT136" s="202" t="s">
        <v>167</v>
      </c>
      <c r="AU136" s="202" t="s">
        <v>84</v>
      </c>
      <c r="AY136" s="17" t="s">
        <v>164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17" t="s">
        <v>84</v>
      </c>
      <c r="BK136" s="203">
        <f>ROUND(I136*H136,2)</f>
        <v>0</v>
      </c>
      <c r="BL136" s="17" t="s">
        <v>172</v>
      </c>
      <c r="BM136" s="202" t="s">
        <v>3401</v>
      </c>
    </row>
    <row r="137" spans="1:65" s="2" customFormat="1" ht="29.25">
      <c r="A137" s="34"/>
      <c r="B137" s="35"/>
      <c r="C137" s="36"/>
      <c r="D137" s="204" t="s">
        <v>174</v>
      </c>
      <c r="E137" s="36"/>
      <c r="F137" s="205" t="s">
        <v>3063</v>
      </c>
      <c r="G137" s="36"/>
      <c r="H137" s="36"/>
      <c r="I137" s="206"/>
      <c r="J137" s="36"/>
      <c r="K137" s="36"/>
      <c r="L137" s="39"/>
      <c r="M137" s="207"/>
      <c r="N137" s="208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174</v>
      </c>
      <c r="AU137" s="17" t="s">
        <v>84</v>
      </c>
    </row>
    <row r="138" spans="1:65" s="13" customFormat="1" ht="11.25">
      <c r="B138" s="209"/>
      <c r="C138" s="210"/>
      <c r="D138" s="204" t="s">
        <v>176</v>
      </c>
      <c r="E138" s="211" t="s">
        <v>1</v>
      </c>
      <c r="F138" s="212" t="s">
        <v>3402</v>
      </c>
      <c r="G138" s="210"/>
      <c r="H138" s="213">
        <v>5.6360000000000001</v>
      </c>
      <c r="I138" s="214"/>
      <c r="J138" s="210"/>
      <c r="K138" s="210"/>
      <c r="L138" s="215"/>
      <c r="M138" s="216"/>
      <c r="N138" s="217"/>
      <c r="O138" s="217"/>
      <c r="P138" s="217"/>
      <c r="Q138" s="217"/>
      <c r="R138" s="217"/>
      <c r="S138" s="217"/>
      <c r="T138" s="218"/>
      <c r="AT138" s="219" t="s">
        <v>176</v>
      </c>
      <c r="AU138" s="219" t="s">
        <v>84</v>
      </c>
      <c r="AV138" s="13" t="s">
        <v>84</v>
      </c>
      <c r="AW138" s="13" t="s">
        <v>32</v>
      </c>
      <c r="AX138" s="13" t="s">
        <v>82</v>
      </c>
      <c r="AY138" s="219" t="s">
        <v>164</v>
      </c>
    </row>
    <row r="139" spans="1:65" s="2" customFormat="1" ht="14.45" customHeight="1">
      <c r="A139" s="34"/>
      <c r="B139" s="35"/>
      <c r="C139" s="191" t="s">
        <v>303</v>
      </c>
      <c r="D139" s="191" t="s">
        <v>167</v>
      </c>
      <c r="E139" s="192" t="s">
        <v>3403</v>
      </c>
      <c r="F139" s="193" t="s">
        <v>3404</v>
      </c>
      <c r="G139" s="194" t="s">
        <v>258</v>
      </c>
      <c r="H139" s="195">
        <v>52.16</v>
      </c>
      <c r="I139" s="196"/>
      <c r="J139" s="197">
        <f>ROUND(I139*H139,2)</f>
        <v>0</v>
      </c>
      <c r="K139" s="193" t="s">
        <v>171</v>
      </c>
      <c r="L139" s="39"/>
      <c r="M139" s="198" t="s">
        <v>1</v>
      </c>
      <c r="N139" s="199" t="s">
        <v>42</v>
      </c>
      <c r="O139" s="71"/>
      <c r="P139" s="200">
        <f>O139*H139</f>
        <v>0</v>
      </c>
      <c r="Q139" s="200">
        <v>6.9999999999999999E-4</v>
      </c>
      <c r="R139" s="200">
        <f>Q139*H139</f>
        <v>3.6511999999999996E-2</v>
      </c>
      <c r="S139" s="200">
        <v>0</v>
      </c>
      <c r="T139" s="201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2" t="s">
        <v>172</v>
      </c>
      <c r="AT139" s="202" t="s">
        <v>167</v>
      </c>
      <c r="AU139" s="202" t="s">
        <v>84</v>
      </c>
      <c r="AY139" s="17" t="s">
        <v>164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7" t="s">
        <v>84</v>
      </c>
      <c r="BK139" s="203">
        <f>ROUND(I139*H139,2)</f>
        <v>0</v>
      </c>
      <c r="BL139" s="17" t="s">
        <v>172</v>
      </c>
      <c r="BM139" s="202" t="s">
        <v>3405</v>
      </c>
    </row>
    <row r="140" spans="1:65" s="2" customFormat="1" ht="19.5">
      <c r="A140" s="34"/>
      <c r="B140" s="35"/>
      <c r="C140" s="36"/>
      <c r="D140" s="204" t="s">
        <v>174</v>
      </c>
      <c r="E140" s="36"/>
      <c r="F140" s="205" t="s">
        <v>3406</v>
      </c>
      <c r="G140" s="36"/>
      <c r="H140" s="36"/>
      <c r="I140" s="206"/>
      <c r="J140" s="36"/>
      <c r="K140" s="36"/>
      <c r="L140" s="39"/>
      <c r="M140" s="207"/>
      <c r="N140" s="208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174</v>
      </c>
      <c r="AU140" s="17" t="s">
        <v>84</v>
      </c>
    </row>
    <row r="141" spans="1:65" s="13" customFormat="1" ht="11.25">
      <c r="B141" s="209"/>
      <c r="C141" s="210"/>
      <c r="D141" s="204" t="s">
        <v>176</v>
      </c>
      <c r="E141" s="211" t="s">
        <v>1</v>
      </c>
      <c r="F141" s="212" t="s">
        <v>3407</v>
      </c>
      <c r="G141" s="210"/>
      <c r="H141" s="213">
        <v>32.503999999999998</v>
      </c>
      <c r="I141" s="214"/>
      <c r="J141" s="210"/>
      <c r="K141" s="210"/>
      <c r="L141" s="215"/>
      <c r="M141" s="216"/>
      <c r="N141" s="217"/>
      <c r="O141" s="217"/>
      <c r="P141" s="217"/>
      <c r="Q141" s="217"/>
      <c r="R141" s="217"/>
      <c r="S141" s="217"/>
      <c r="T141" s="218"/>
      <c r="AT141" s="219" t="s">
        <v>176</v>
      </c>
      <c r="AU141" s="219" t="s">
        <v>84</v>
      </c>
      <c r="AV141" s="13" t="s">
        <v>84</v>
      </c>
      <c r="AW141" s="13" t="s">
        <v>32</v>
      </c>
      <c r="AX141" s="13" t="s">
        <v>76</v>
      </c>
      <c r="AY141" s="219" t="s">
        <v>164</v>
      </c>
    </row>
    <row r="142" spans="1:65" s="13" customFormat="1" ht="11.25">
      <c r="B142" s="209"/>
      <c r="C142" s="210"/>
      <c r="D142" s="204" t="s">
        <v>176</v>
      </c>
      <c r="E142" s="211" t="s">
        <v>1</v>
      </c>
      <c r="F142" s="212" t="s">
        <v>3408</v>
      </c>
      <c r="G142" s="210"/>
      <c r="H142" s="213">
        <v>19.655999999999999</v>
      </c>
      <c r="I142" s="214"/>
      <c r="J142" s="210"/>
      <c r="K142" s="210"/>
      <c r="L142" s="215"/>
      <c r="M142" s="216"/>
      <c r="N142" s="217"/>
      <c r="O142" s="217"/>
      <c r="P142" s="217"/>
      <c r="Q142" s="217"/>
      <c r="R142" s="217"/>
      <c r="S142" s="217"/>
      <c r="T142" s="218"/>
      <c r="AT142" s="219" t="s">
        <v>176</v>
      </c>
      <c r="AU142" s="219" t="s">
        <v>84</v>
      </c>
      <c r="AV142" s="13" t="s">
        <v>84</v>
      </c>
      <c r="AW142" s="13" t="s">
        <v>32</v>
      </c>
      <c r="AX142" s="13" t="s">
        <v>76</v>
      </c>
      <c r="AY142" s="219" t="s">
        <v>164</v>
      </c>
    </row>
    <row r="143" spans="1:65" s="14" customFormat="1" ht="11.25">
      <c r="B143" s="220"/>
      <c r="C143" s="221"/>
      <c r="D143" s="204" t="s">
        <v>176</v>
      </c>
      <c r="E143" s="222" t="s">
        <v>1</v>
      </c>
      <c r="F143" s="223" t="s">
        <v>185</v>
      </c>
      <c r="G143" s="221"/>
      <c r="H143" s="224">
        <v>52.16</v>
      </c>
      <c r="I143" s="225"/>
      <c r="J143" s="221"/>
      <c r="K143" s="221"/>
      <c r="L143" s="226"/>
      <c r="M143" s="227"/>
      <c r="N143" s="228"/>
      <c r="O143" s="228"/>
      <c r="P143" s="228"/>
      <c r="Q143" s="228"/>
      <c r="R143" s="228"/>
      <c r="S143" s="228"/>
      <c r="T143" s="229"/>
      <c r="AT143" s="230" t="s">
        <v>176</v>
      </c>
      <c r="AU143" s="230" t="s">
        <v>84</v>
      </c>
      <c r="AV143" s="14" t="s">
        <v>172</v>
      </c>
      <c r="AW143" s="14" t="s">
        <v>32</v>
      </c>
      <c r="AX143" s="14" t="s">
        <v>82</v>
      </c>
      <c r="AY143" s="230" t="s">
        <v>164</v>
      </c>
    </row>
    <row r="144" spans="1:65" s="2" customFormat="1" ht="14.45" customHeight="1">
      <c r="A144" s="34"/>
      <c r="B144" s="35"/>
      <c r="C144" s="191" t="s">
        <v>172</v>
      </c>
      <c r="D144" s="191" t="s">
        <v>167</v>
      </c>
      <c r="E144" s="192" t="s">
        <v>3409</v>
      </c>
      <c r="F144" s="193" t="s">
        <v>3410</v>
      </c>
      <c r="G144" s="194" t="s">
        <v>258</v>
      </c>
      <c r="H144" s="195">
        <v>52.16</v>
      </c>
      <c r="I144" s="196"/>
      <c r="J144" s="197">
        <f>ROUND(I144*H144,2)</f>
        <v>0</v>
      </c>
      <c r="K144" s="193" t="s">
        <v>171</v>
      </c>
      <c r="L144" s="39"/>
      <c r="M144" s="198" t="s">
        <v>1</v>
      </c>
      <c r="N144" s="199" t="s">
        <v>42</v>
      </c>
      <c r="O144" s="71"/>
      <c r="P144" s="200">
        <f>O144*H144</f>
        <v>0</v>
      </c>
      <c r="Q144" s="200">
        <v>0</v>
      </c>
      <c r="R144" s="200">
        <f>Q144*H144</f>
        <v>0</v>
      </c>
      <c r="S144" s="200">
        <v>0</v>
      </c>
      <c r="T144" s="201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2" t="s">
        <v>172</v>
      </c>
      <c r="AT144" s="202" t="s">
        <v>167</v>
      </c>
      <c r="AU144" s="202" t="s">
        <v>84</v>
      </c>
      <c r="AY144" s="17" t="s">
        <v>164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17" t="s">
        <v>84</v>
      </c>
      <c r="BK144" s="203">
        <f>ROUND(I144*H144,2)</f>
        <v>0</v>
      </c>
      <c r="BL144" s="17" t="s">
        <v>172</v>
      </c>
      <c r="BM144" s="202" t="s">
        <v>3411</v>
      </c>
    </row>
    <row r="145" spans="1:65" s="2" customFormat="1" ht="19.5">
      <c r="A145" s="34"/>
      <c r="B145" s="35"/>
      <c r="C145" s="36"/>
      <c r="D145" s="204" t="s">
        <v>174</v>
      </c>
      <c r="E145" s="36"/>
      <c r="F145" s="205" t="s">
        <v>3412</v>
      </c>
      <c r="G145" s="36"/>
      <c r="H145" s="36"/>
      <c r="I145" s="206"/>
      <c r="J145" s="36"/>
      <c r="K145" s="36"/>
      <c r="L145" s="39"/>
      <c r="M145" s="207"/>
      <c r="N145" s="208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174</v>
      </c>
      <c r="AU145" s="17" t="s">
        <v>84</v>
      </c>
    </row>
    <row r="146" spans="1:65" s="13" customFormat="1" ht="11.25">
      <c r="B146" s="209"/>
      <c r="C146" s="210"/>
      <c r="D146" s="204" t="s">
        <v>176</v>
      </c>
      <c r="E146" s="211" t="s">
        <v>1</v>
      </c>
      <c r="F146" s="212" t="s">
        <v>3413</v>
      </c>
      <c r="G146" s="210"/>
      <c r="H146" s="213">
        <v>52.16</v>
      </c>
      <c r="I146" s="214"/>
      <c r="J146" s="210"/>
      <c r="K146" s="210"/>
      <c r="L146" s="215"/>
      <c r="M146" s="216"/>
      <c r="N146" s="217"/>
      <c r="O146" s="217"/>
      <c r="P146" s="217"/>
      <c r="Q146" s="217"/>
      <c r="R146" s="217"/>
      <c r="S146" s="217"/>
      <c r="T146" s="218"/>
      <c r="AT146" s="219" t="s">
        <v>176</v>
      </c>
      <c r="AU146" s="219" t="s">
        <v>84</v>
      </c>
      <c r="AV146" s="13" t="s">
        <v>84</v>
      </c>
      <c r="AW146" s="13" t="s">
        <v>32</v>
      </c>
      <c r="AX146" s="13" t="s">
        <v>82</v>
      </c>
      <c r="AY146" s="219" t="s">
        <v>164</v>
      </c>
    </row>
    <row r="147" spans="1:65" s="2" customFormat="1" ht="14.45" customHeight="1">
      <c r="A147" s="34"/>
      <c r="B147" s="35"/>
      <c r="C147" s="191" t="s">
        <v>2138</v>
      </c>
      <c r="D147" s="191" t="s">
        <v>167</v>
      </c>
      <c r="E147" s="192" t="s">
        <v>3414</v>
      </c>
      <c r="F147" s="193" t="s">
        <v>3415</v>
      </c>
      <c r="G147" s="194" t="s">
        <v>170</v>
      </c>
      <c r="H147" s="195">
        <v>37.947000000000003</v>
      </c>
      <c r="I147" s="196"/>
      <c r="J147" s="197">
        <f>ROUND(I147*H147,2)</f>
        <v>0</v>
      </c>
      <c r="K147" s="193" t="s">
        <v>171</v>
      </c>
      <c r="L147" s="39"/>
      <c r="M147" s="198" t="s">
        <v>1</v>
      </c>
      <c r="N147" s="199" t="s">
        <v>42</v>
      </c>
      <c r="O147" s="71"/>
      <c r="P147" s="200">
        <f>O147*H147</f>
        <v>0</v>
      </c>
      <c r="Q147" s="200">
        <v>4.6000000000000001E-4</v>
      </c>
      <c r="R147" s="200">
        <f>Q147*H147</f>
        <v>1.7455620000000002E-2</v>
      </c>
      <c r="S147" s="200">
        <v>0</v>
      </c>
      <c r="T147" s="201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2" t="s">
        <v>172</v>
      </c>
      <c r="AT147" s="202" t="s">
        <v>167</v>
      </c>
      <c r="AU147" s="202" t="s">
        <v>84</v>
      </c>
      <c r="AY147" s="17" t="s">
        <v>164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7" t="s">
        <v>84</v>
      </c>
      <c r="BK147" s="203">
        <f>ROUND(I147*H147,2)</f>
        <v>0</v>
      </c>
      <c r="BL147" s="17" t="s">
        <v>172</v>
      </c>
      <c r="BM147" s="202" t="s">
        <v>3416</v>
      </c>
    </row>
    <row r="148" spans="1:65" s="2" customFormat="1" ht="19.5">
      <c r="A148" s="34"/>
      <c r="B148" s="35"/>
      <c r="C148" s="36"/>
      <c r="D148" s="204" t="s">
        <v>174</v>
      </c>
      <c r="E148" s="36"/>
      <c r="F148" s="205" t="s">
        <v>3417</v>
      </c>
      <c r="G148" s="36"/>
      <c r="H148" s="36"/>
      <c r="I148" s="206"/>
      <c r="J148" s="36"/>
      <c r="K148" s="36"/>
      <c r="L148" s="39"/>
      <c r="M148" s="207"/>
      <c r="N148" s="208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174</v>
      </c>
      <c r="AU148" s="17" t="s">
        <v>84</v>
      </c>
    </row>
    <row r="149" spans="1:65" s="13" customFormat="1" ht="11.25">
      <c r="B149" s="209"/>
      <c r="C149" s="210"/>
      <c r="D149" s="204" t="s">
        <v>176</v>
      </c>
      <c r="E149" s="211" t="s">
        <v>1</v>
      </c>
      <c r="F149" s="212" t="s">
        <v>3399</v>
      </c>
      <c r="G149" s="210"/>
      <c r="H149" s="213">
        <v>27.628</v>
      </c>
      <c r="I149" s="214"/>
      <c r="J149" s="210"/>
      <c r="K149" s="210"/>
      <c r="L149" s="215"/>
      <c r="M149" s="216"/>
      <c r="N149" s="217"/>
      <c r="O149" s="217"/>
      <c r="P149" s="217"/>
      <c r="Q149" s="217"/>
      <c r="R149" s="217"/>
      <c r="S149" s="217"/>
      <c r="T149" s="218"/>
      <c r="AT149" s="219" t="s">
        <v>176</v>
      </c>
      <c r="AU149" s="219" t="s">
        <v>84</v>
      </c>
      <c r="AV149" s="13" t="s">
        <v>84</v>
      </c>
      <c r="AW149" s="13" t="s">
        <v>32</v>
      </c>
      <c r="AX149" s="13" t="s">
        <v>76</v>
      </c>
      <c r="AY149" s="219" t="s">
        <v>164</v>
      </c>
    </row>
    <row r="150" spans="1:65" s="13" customFormat="1" ht="11.25">
      <c r="B150" s="209"/>
      <c r="C150" s="210"/>
      <c r="D150" s="204" t="s">
        <v>176</v>
      </c>
      <c r="E150" s="211" t="s">
        <v>1</v>
      </c>
      <c r="F150" s="212" t="s">
        <v>3400</v>
      </c>
      <c r="G150" s="210"/>
      <c r="H150" s="213">
        <v>10.319000000000001</v>
      </c>
      <c r="I150" s="214"/>
      <c r="J150" s="210"/>
      <c r="K150" s="210"/>
      <c r="L150" s="215"/>
      <c r="M150" s="216"/>
      <c r="N150" s="217"/>
      <c r="O150" s="217"/>
      <c r="P150" s="217"/>
      <c r="Q150" s="217"/>
      <c r="R150" s="217"/>
      <c r="S150" s="217"/>
      <c r="T150" s="218"/>
      <c r="AT150" s="219" t="s">
        <v>176</v>
      </c>
      <c r="AU150" s="219" t="s">
        <v>84</v>
      </c>
      <c r="AV150" s="13" t="s">
        <v>84</v>
      </c>
      <c r="AW150" s="13" t="s">
        <v>32</v>
      </c>
      <c r="AX150" s="13" t="s">
        <v>76</v>
      </c>
      <c r="AY150" s="219" t="s">
        <v>164</v>
      </c>
    </row>
    <row r="151" spans="1:65" s="14" customFormat="1" ht="11.25">
      <c r="B151" s="220"/>
      <c r="C151" s="221"/>
      <c r="D151" s="204" t="s">
        <v>176</v>
      </c>
      <c r="E151" s="222" t="s">
        <v>1</v>
      </c>
      <c r="F151" s="223" t="s">
        <v>185</v>
      </c>
      <c r="G151" s="221"/>
      <c r="H151" s="224">
        <v>37.947000000000003</v>
      </c>
      <c r="I151" s="225"/>
      <c r="J151" s="221"/>
      <c r="K151" s="221"/>
      <c r="L151" s="226"/>
      <c r="M151" s="227"/>
      <c r="N151" s="228"/>
      <c r="O151" s="228"/>
      <c r="P151" s="228"/>
      <c r="Q151" s="228"/>
      <c r="R151" s="228"/>
      <c r="S151" s="228"/>
      <c r="T151" s="229"/>
      <c r="AT151" s="230" t="s">
        <v>176</v>
      </c>
      <c r="AU151" s="230" t="s">
        <v>84</v>
      </c>
      <c r="AV151" s="14" t="s">
        <v>172</v>
      </c>
      <c r="AW151" s="14" t="s">
        <v>32</v>
      </c>
      <c r="AX151" s="14" t="s">
        <v>82</v>
      </c>
      <c r="AY151" s="230" t="s">
        <v>164</v>
      </c>
    </row>
    <row r="152" spans="1:65" s="2" customFormat="1" ht="24.2" customHeight="1">
      <c r="A152" s="34"/>
      <c r="B152" s="35"/>
      <c r="C152" s="191" t="s">
        <v>575</v>
      </c>
      <c r="D152" s="191" t="s">
        <v>167</v>
      </c>
      <c r="E152" s="192" t="s">
        <v>3418</v>
      </c>
      <c r="F152" s="193" t="s">
        <v>3419</v>
      </c>
      <c r="G152" s="194" t="s">
        <v>170</v>
      </c>
      <c r="H152" s="195">
        <v>37.947000000000003</v>
      </c>
      <c r="I152" s="196"/>
      <c r="J152" s="197">
        <f>ROUND(I152*H152,2)</f>
        <v>0</v>
      </c>
      <c r="K152" s="193" t="s">
        <v>171</v>
      </c>
      <c r="L152" s="39"/>
      <c r="M152" s="198" t="s">
        <v>1</v>
      </c>
      <c r="N152" s="199" t="s">
        <v>42</v>
      </c>
      <c r="O152" s="71"/>
      <c r="P152" s="200">
        <f>O152*H152</f>
        <v>0</v>
      </c>
      <c r="Q152" s="200">
        <v>0</v>
      </c>
      <c r="R152" s="200">
        <f>Q152*H152</f>
        <v>0</v>
      </c>
      <c r="S152" s="200">
        <v>0</v>
      </c>
      <c r="T152" s="201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2" t="s">
        <v>172</v>
      </c>
      <c r="AT152" s="202" t="s">
        <v>167</v>
      </c>
      <c r="AU152" s="202" t="s">
        <v>84</v>
      </c>
      <c r="AY152" s="17" t="s">
        <v>164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17" t="s">
        <v>84</v>
      </c>
      <c r="BK152" s="203">
        <f>ROUND(I152*H152,2)</f>
        <v>0</v>
      </c>
      <c r="BL152" s="17" t="s">
        <v>172</v>
      </c>
      <c r="BM152" s="202" t="s">
        <v>3420</v>
      </c>
    </row>
    <row r="153" spans="1:65" s="2" customFormat="1" ht="29.25">
      <c r="A153" s="34"/>
      <c r="B153" s="35"/>
      <c r="C153" s="36"/>
      <c r="D153" s="204" t="s">
        <v>174</v>
      </c>
      <c r="E153" s="36"/>
      <c r="F153" s="205" t="s">
        <v>3421</v>
      </c>
      <c r="G153" s="36"/>
      <c r="H153" s="36"/>
      <c r="I153" s="206"/>
      <c r="J153" s="36"/>
      <c r="K153" s="36"/>
      <c r="L153" s="39"/>
      <c r="M153" s="207"/>
      <c r="N153" s="208"/>
      <c r="O153" s="71"/>
      <c r="P153" s="71"/>
      <c r="Q153" s="71"/>
      <c r="R153" s="71"/>
      <c r="S153" s="71"/>
      <c r="T153" s="72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174</v>
      </c>
      <c r="AU153" s="17" t="s">
        <v>84</v>
      </c>
    </row>
    <row r="154" spans="1:65" s="13" customFormat="1" ht="11.25">
      <c r="B154" s="209"/>
      <c r="C154" s="210"/>
      <c r="D154" s="204" t="s">
        <v>176</v>
      </c>
      <c r="E154" s="211" t="s">
        <v>1</v>
      </c>
      <c r="F154" s="212" t="s">
        <v>3422</v>
      </c>
      <c r="G154" s="210"/>
      <c r="H154" s="213">
        <v>37.947000000000003</v>
      </c>
      <c r="I154" s="214"/>
      <c r="J154" s="210"/>
      <c r="K154" s="210"/>
      <c r="L154" s="215"/>
      <c r="M154" s="216"/>
      <c r="N154" s="217"/>
      <c r="O154" s="217"/>
      <c r="P154" s="217"/>
      <c r="Q154" s="217"/>
      <c r="R154" s="217"/>
      <c r="S154" s="217"/>
      <c r="T154" s="218"/>
      <c r="AT154" s="219" t="s">
        <v>176</v>
      </c>
      <c r="AU154" s="219" t="s">
        <v>84</v>
      </c>
      <c r="AV154" s="13" t="s">
        <v>84</v>
      </c>
      <c r="AW154" s="13" t="s">
        <v>32</v>
      </c>
      <c r="AX154" s="13" t="s">
        <v>82</v>
      </c>
      <c r="AY154" s="219" t="s">
        <v>164</v>
      </c>
    </row>
    <row r="155" spans="1:65" s="2" customFormat="1" ht="24.2" customHeight="1">
      <c r="A155" s="34"/>
      <c r="B155" s="35"/>
      <c r="C155" s="191" t="s">
        <v>2201</v>
      </c>
      <c r="D155" s="191" t="s">
        <v>167</v>
      </c>
      <c r="E155" s="192" t="s">
        <v>187</v>
      </c>
      <c r="F155" s="193" t="s">
        <v>188</v>
      </c>
      <c r="G155" s="194" t="s">
        <v>170</v>
      </c>
      <c r="H155" s="195">
        <v>20.925999999999998</v>
      </c>
      <c r="I155" s="196"/>
      <c r="J155" s="197">
        <f>ROUND(I155*H155,2)</f>
        <v>0</v>
      </c>
      <c r="K155" s="193" t="s">
        <v>171</v>
      </c>
      <c r="L155" s="39"/>
      <c r="M155" s="198" t="s">
        <v>1</v>
      </c>
      <c r="N155" s="199" t="s">
        <v>42</v>
      </c>
      <c r="O155" s="71"/>
      <c r="P155" s="200">
        <f>O155*H155</f>
        <v>0</v>
      </c>
      <c r="Q155" s="200">
        <v>0</v>
      </c>
      <c r="R155" s="200">
        <f>Q155*H155</f>
        <v>0</v>
      </c>
      <c r="S155" s="200">
        <v>0</v>
      </c>
      <c r="T155" s="201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2" t="s">
        <v>172</v>
      </c>
      <c r="AT155" s="202" t="s">
        <v>167</v>
      </c>
      <c r="AU155" s="202" t="s">
        <v>84</v>
      </c>
      <c r="AY155" s="17" t="s">
        <v>164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17" t="s">
        <v>84</v>
      </c>
      <c r="BK155" s="203">
        <f>ROUND(I155*H155,2)</f>
        <v>0</v>
      </c>
      <c r="BL155" s="17" t="s">
        <v>172</v>
      </c>
      <c r="BM155" s="202" t="s">
        <v>3423</v>
      </c>
    </row>
    <row r="156" spans="1:65" s="2" customFormat="1" ht="39">
      <c r="A156" s="34"/>
      <c r="B156" s="35"/>
      <c r="C156" s="36"/>
      <c r="D156" s="204" t="s">
        <v>174</v>
      </c>
      <c r="E156" s="36"/>
      <c r="F156" s="205" t="s">
        <v>190</v>
      </c>
      <c r="G156" s="36"/>
      <c r="H156" s="36"/>
      <c r="I156" s="206"/>
      <c r="J156" s="36"/>
      <c r="K156" s="36"/>
      <c r="L156" s="39"/>
      <c r="M156" s="207"/>
      <c r="N156" s="208"/>
      <c r="O156" s="71"/>
      <c r="P156" s="71"/>
      <c r="Q156" s="71"/>
      <c r="R156" s="71"/>
      <c r="S156" s="71"/>
      <c r="T156" s="72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174</v>
      </c>
      <c r="AU156" s="17" t="s">
        <v>84</v>
      </c>
    </row>
    <row r="157" spans="1:65" s="13" customFormat="1" ht="11.25">
      <c r="B157" s="209"/>
      <c r="C157" s="210"/>
      <c r="D157" s="204" t="s">
        <v>176</v>
      </c>
      <c r="E157" s="211" t="s">
        <v>1</v>
      </c>
      <c r="F157" s="212" t="s">
        <v>3424</v>
      </c>
      <c r="G157" s="210"/>
      <c r="H157" s="213">
        <v>13.579000000000001</v>
      </c>
      <c r="I157" s="214"/>
      <c r="J157" s="210"/>
      <c r="K157" s="210"/>
      <c r="L157" s="215"/>
      <c r="M157" s="216"/>
      <c r="N157" s="217"/>
      <c r="O157" s="217"/>
      <c r="P157" s="217"/>
      <c r="Q157" s="217"/>
      <c r="R157" s="217"/>
      <c r="S157" s="217"/>
      <c r="T157" s="218"/>
      <c r="AT157" s="219" t="s">
        <v>176</v>
      </c>
      <c r="AU157" s="219" t="s">
        <v>84</v>
      </c>
      <c r="AV157" s="13" t="s">
        <v>84</v>
      </c>
      <c r="AW157" s="13" t="s">
        <v>32</v>
      </c>
      <c r="AX157" s="13" t="s">
        <v>76</v>
      </c>
      <c r="AY157" s="219" t="s">
        <v>164</v>
      </c>
    </row>
    <row r="158" spans="1:65" s="13" customFormat="1" ht="11.25">
      <c r="B158" s="209"/>
      <c r="C158" s="210"/>
      <c r="D158" s="204" t="s">
        <v>176</v>
      </c>
      <c r="E158" s="211" t="s">
        <v>1</v>
      </c>
      <c r="F158" s="212" t="s">
        <v>3425</v>
      </c>
      <c r="G158" s="210"/>
      <c r="H158" s="213">
        <v>5.952</v>
      </c>
      <c r="I158" s="214"/>
      <c r="J158" s="210"/>
      <c r="K158" s="210"/>
      <c r="L158" s="215"/>
      <c r="M158" s="216"/>
      <c r="N158" s="217"/>
      <c r="O158" s="217"/>
      <c r="P158" s="217"/>
      <c r="Q158" s="217"/>
      <c r="R158" s="217"/>
      <c r="S158" s="217"/>
      <c r="T158" s="218"/>
      <c r="AT158" s="219" t="s">
        <v>176</v>
      </c>
      <c r="AU158" s="219" t="s">
        <v>84</v>
      </c>
      <c r="AV158" s="13" t="s">
        <v>84</v>
      </c>
      <c r="AW158" s="13" t="s">
        <v>32</v>
      </c>
      <c r="AX158" s="13" t="s">
        <v>76</v>
      </c>
      <c r="AY158" s="219" t="s">
        <v>164</v>
      </c>
    </row>
    <row r="159" spans="1:65" s="15" customFormat="1" ht="11.25">
      <c r="B159" s="241"/>
      <c r="C159" s="242"/>
      <c r="D159" s="204" t="s">
        <v>176</v>
      </c>
      <c r="E159" s="243" t="s">
        <v>1</v>
      </c>
      <c r="F159" s="244" t="s">
        <v>423</v>
      </c>
      <c r="G159" s="242"/>
      <c r="H159" s="245">
        <v>19.530999999999999</v>
      </c>
      <c r="I159" s="246"/>
      <c r="J159" s="242"/>
      <c r="K159" s="242"/>
      <c r="L159" s="247"/>
      <c r="M159" s="248"/>
      <c r="N159" s="249"/>
      <c r="O159" s="249"/>
      <c r="P159" s="249"/>
      <c r="Q159" s="249"/>
      <c r="R159" s="249"/>
      <c r="S159" s="249"/>
      <c r="T159" s="250"/>
      <c r="AT159" s="251" t="s">
        <v>176</v>
      </c>
      <c r="AU159" s="251" t="s">
        <v>84</v>
      </c>
      <c r="AV159" s="15" t="s">
        <v>303</v>
      </c>
      <c r="AW159" s="15" t="s">
        <v>32</v>
      </c>
      <c r="AX159" s="15" t="s">
        <v>76</v>
      </c>
      <c r="AY159" s="251" t="s">
        <v>164</v>
      </c>
    </row>
    <row r="160" spans="1:65" s="13" customFormat="1" ht="11.25">
      <c r="B160" s="209"/>
      <c r="C160" s="210"/>
      <c r="D160" s="204" t="s">
        <v>176</v>
      </c>
      <c r="E160" s="211" t="s">
        <v>1</v>
      </c>
      <c r="F160" s="212" t="s">
        <v>3426</v>
      </c>
      <c r="G160" s="210"/>
      <c r="H160" s="213">
        <v>1.395</v>
      </c>
      <c r="I160" s="214"/>
      <c r="J160" s="210"/>
      <c r="K160" s="210"/>
      <c r="L160" s="215"/>
      <c r="M160" s="216"/>
      <c r="N160" s="217"/>
      <c r="O160" s="217"/>
      <c r="P160" s="217"/>
      <c r="Q160" s="217"/>
      <c r="R160" s="217"/>
      <c r="S160" s="217"/>
      <c r="T160" s="218"/>
      <c r="AT160" s="219" t="s">
        <v>176</v>
      </c>
      <c r="AU160" s="219" t="s">
        <v>84</v>
      </c>
      <c r="AV160" s="13" t="s">
        <v>84</v>
      </c>
      <c r="AW160" s="13" t="s">
        <v>32</v>
      </c>
      <c r="AX160" s="13" t="s">
        <v>76</v>
      </c>
      <c r="AY160" s="219" t="s">
        <v>164</v>
      </c>
    </row>
    <row r="161" spans="1:65" s="14" customFormat="1" ht="11.25">
      <c r="B161" s="220"/>
      <c r="C161" s="221"/>
      <c r="D161" s="204" t="s">
        <v>176</v>
      </c>
      <c r="E161" s="222" t="s">
        <v>1</v>
      </c>
      <c r="F161" s="223" t="s">
        <v>185</v>
      </c>
      <c r="G161" s="221"/>
      <c r="H161" s="224">
        <v>20.925999999999998</v>
      </c>
      <c r="I161" s="225"/>
      <c r="J161" s="221"/>
      <c r="K161" s="221"/>
      <c r="L161" s="226"/>
      <c r="M161" s="227"/>
      <c r="N161" s="228"/>
      <c r="O161" s="228"/>
      <c r="P161" s="228"/>
      <c r="Q161" s="228"/>
      <c r="R161" s="228"/>
      <c r="S161" s="228"/>
      <c r="T161" s="229"/>
      <c r="AT161" s="230" t="s">
        <v>176</v>
      </c>
      <c r="AU161" s="230" t="s">
        <v>84</v>
      </c>
      <c r="AV161" s="14" t="s">
        <v>172</v>
      </c>
      <c r="AW161" s="14" t="s">
        <v>32</v>
      </c>
      <c r="AX161" s="14" t="s">
        <v>82</v>
      </c>
      <c r="AY161" s="230" t="s">
        <v>164</v>
      </c>
    </row>
    <row r="162" spans="1:65" s="2" customFormat="1" ht="37.9" customHeight="1">
      <c r="A162" s="34"/>
      <c r="B162" s="35"/>
      <c r="C162" s="191" t="s">
        <v>2207</v>
      </c>
      <c r="D162" s="191" t="s">
        <v>167</v>
      </c>
      <c r="E162" s="192" t="s">
        <v>193</v>
      </c>
      <c r="F162" s="193" t="s">
        <v>194</v>
      </c>
      <c r="G162" s="194" t="s">
        <v>170</v>
      </c>
      <c r="H162" s="195">
        <v>774.26199999999994</v>
      </c>
      <c r="I162" s="196"/>
      <c r="J162" s="197">
        <f>ROUND(I162*H162,2)</f>
        <v>0</v>
      </c>
      <c r="K162" s="193" t="s">
        <v>171</v>
      </c>
      <c r="L162" s="39"/>
      <c r="M162" s="198" t="s">
        <v>1</v>
      </c>
      <c r="N162" s="199" t="s">
        <v>42</v>
      </c>
      <c r="O162" s="71"/>
      <c r="P162" s="200">
        <f>O162*H162</f>
        <v>0</v>
      </c>
      <c r="Q162" s="200">
        <v>0</v>
      </c>
      <c r="R162" s="200">
        <f>Q162*H162</f>
        <v>0</v>
      </c>
      <c r="S162" s="200">
        <v>0</v>
      </c>
      <c r="T162" s="201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2" t="s">
        <v>172</v>
      </c>
      <c r="AT162" s="202" t="s">
        <v>167</v>
      </c>
      <c r="AU162" s="202" t="s">
        <v>84</v>
      </c>
      <c r="AY162" s="17" t="s">
        <v>164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17" t="s">
        <v>84</v>
      </c>
      <c r="BK162" s="203">
        <f>ROUND(I162*H162,2)</f>
        <v>0</v>
      </c>
      <c r="BL162" s="17" t="s">
        <v>172</v>
      </c>
      <c r="BM162" s="202" t="s">
        <v>3427</v>
      </c>
    </row>
    <row r="163" spans="1:65" s="2" customFormat="1" ht="39">
      <c r="A163" s="34"/>
      <c r="B163" s="35"/>
      <c r="C163" s="36"/>
      <c r="D163" s="204" t="s">
        <v>174</v>
      </c>
      <c r="E163" s="36"/>
      <c r="F163" s="205" t="s">
        <v>196</v>
      </c>
      <c r="G163" s="36"/>
      <c r="H163" s="36"/>
      <c r="I163" s="206"/>
      <c r="J163" s="36"/>
      <c r="K163" s="36"/>
      <c r="L163" s="39"/>
      <c r="M163" s="207"/>
      <c r="N163" s="208"/>
      <c r="O163" s="71"/>
      <c r="P163" s="71"/>
      <c r="Q163" s="71"/>
      <c r="R163" s="71"/>
      <c r="S163" s="71"/>
      <c r="T163" s="72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174</v>
      </c>
      <c r="AU163" s="17" t="s">
        <v>84</v>
      </c>
    </row>
    <row r="164" spans="1:65" s="13" customFormat="1" ht="11.25">
      <c r="B164" s="209"/>
      <c r="C164" s="210"/>
      <c r="D164" s="204" t="s">
        <v>176</v>
      </c>
      <c r="E164" s="211" t="s">
        <v>1</v>
      </c>
      <c r="F164" s="212" t="s">
        <v>3428</v>
      </c>
      <c r="G164" s="210"/>
      <c r="H164" s="213">
        <v>774.26199999999994</v>
      </c>
      <c r="I164" s="214"/>
      <c r="J164" s="210"/>
      <c r="K164" s="210"/>
      <c r="L164" s="215"/>
      <c r="M164" s="216"/>
      <c r="N164" s="217"/>
      <c r="O164" s="217"/>
      <c r="P164" s="217"/>
      <c r="Q164" s="217"/>
      <c r="R164" s="217"/>
      <c r="S164" s="217"/>
      <c r="T164" s="218"/>
      <c r="AT164" s="219" t="s">
        <v>176</v>
      </c>
      <c r="AU164" s="219" t="s">
        <v>84</v>
      </c>
      <c r="AV164" s="13" t="s">
        <v>84</v>
      </c>
      <c r="AW164" s="13" t="s">
        <v>32</v>
      </c>
      <c r="AX164" s="13" t="s">
        <v>82</v>
      </c>
      <c r="AY164" s="219" t="s">
        <v>164</v>
      </c>
    </row>
    <row r="165" spans="1:65" s="2" customFormat="1" ht="14.45" customHeight="1">
      <c r="A165" s="34"/>
      <c r="B165" s="35"/>
      <c r="C165" s="191" t="s">
        <v>2221</v>
      </c>
      <c r="D165" s="191" t="s">
        <v>167</v>
      </c>
      <c r="E165" s="192" t="s">
        <v>199</v>
      </c>
      <c r="F165" s="193" t="s">
        <v>200</v>
      </c>
      <c r="G165" s="194" t="s">
        <v>170</v>
      </c>
      <c r="H165" s="195">
        <v>20.925999999999998</v>
      </c>
      <c r="I165" s="196"/>
      <c r="J165" s="197">
        <f>ROUND(I165*H165,2)</f>
        <v>0</v>
      </c>
      <c r="K165" s="193" t="s">
        <v>171</v>
      </c>
      <c r="L165" s="39"/>
      <c r="M165" s="198" t="s">
        <v>1</v>
      </c>
      <c r="N165" s="199" t="s">
        <v>42</v>
      </c>
      <c r="O165" s="71"/>
      <c r="P165" s="200">
        <f>O165*H165</f>
        <v>0</v>
      </c>
      <c r="Q165" s="200">
        <v>0</v>
      </c>
      <c r="R165" s="200">
        <f>Q165*H165</f>
        <v>0</v>
      </c>
      <c r="S165" s="200">
        <v>0</v>
      </c>
      <c r="T165" s="201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2" t="s">
        <v>172</v>
      </c>
      <c r="AT165" s="202" t="s">
        <v>167</v>
      </c>
      <c r="AU165" s="202" t="s">
        <v>84</v>
      </c>
      <c r="AY165" s="17" t="s">
        <v>164</v>
      </c>
      <c r="BE165" s="203">
        <f>IF(N165="základní",J165,0)</f>
        <v>0</v>
      </c>
      <c r="BF165" s="203">
        <f>IF(N165="snížená",J165,0)</f>
        <v>0</v>
      </c>
      <c r="BG165" s="203">
        <f>IF(N165="zákl. přenesená",J165,0)</f>
        <v>0</v>
      </c>
      <c r="BH165" s="203">
        <f>IF(N165="sníž. přenesená",J165,0)</f>
        <v>0</v>
      </c>
      <c r="BI165" s="203">
        <f>IF(N165="nulová",J165,0)</f>
        <v>0</v>
      </c>
      <c r="BJ165" s="17" t="s">
        <v>84</v>
      </c>
      <c r="BK165" s="203">
        <f>ROUND(I165*H165,2)</f>
        <v>0</v>
      </c>
      <c r="BL165" s="17" t="s">
        <v>172</v>
      </c>
      <c r="BM165" s="202" t="s">
        <v>3429</v>
      </c>
    </row>
    <row r="166" spans="1:65" s="2" customFormat="1" ht="11.25">
      <c r="A166" s="34"/>
      <c r="B166" s="35"/>
      <c r="C166" s="36"/>
      <c r="D166" s="204" t="s">
        <v>174</v>
      </c>
      <c r="E166" s="36"/>
      <c r="F166" s="205" t="s">
        <v>202</v>
      </c>
      <c r="G166" s="36"/>
      <c r="H166" s="36"/>
      <c r="I166" s="206"/>
      <c r="J166" s="36"/>
      <c r="K166" s="36"/>
      <c r="L166" s="39"/>
      <c r="M166" s="207"/>
      <c r="N166" s="208"/>
      <c r="O166" s="71"/>
      <c r="P166" s="71"/>
      <c r="Q166" s="71"/>
      <c r="R166" s="71"/>
      <c r="S166" s="71"/>
      <c r="T166" s="72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174</v>
      </c>
      <c r="AU166" s="17" t="s">
        <v>84</v>
      </c>
    </row>
    <row r="167" spans="1:65" s="13" customFormat="1" ht="11.25">
      <c r="B167" s="209"/>
      <c r="C167" s="210"/>
      <c r="D167" s="204" t="s">
        <v>176</v>
      </c>
      <c r="E167" s="211" t="s">
        <v>1</v>
      </c>
      <c r="F167" s="212" t="s">
        <v>3430</v>
      </c>
      <c r="G167" s="210"/>
      <c r="H167" s="213">
        <v>20.925999999999998</v>
      </c>
      <c r="I167" s="214"/>
      <c r="J167" s="210"/>
      <c r="K167" s="210"/>
      <c r="L167" s="215"/>
      <c r="M167" s="216"/>
      <c r="N167" s="217"/>
      <c r="O167" s="217"/>
      <c r="P167" s="217"/>
      <c r="Q167" s="217"/>
      <c r="R167" s="217"/>
      <c r="S167" s="217"/>
      <c r="T167" s="218"/>
      <c r="AT167" s="219" t="s">
        <v>176</v>
      </c>
      <c r="AU167" s="219" t="s">
        <v>84</v>
      </c>
      <c r="AV167" s="13" t="s">
        <v>84</v>
      </c>
      <c r="AW167" s="13" t="s">
        <v>32</v>
      </c>
      <c r="AX167" s="13" t="s">
        <v>82</v>
      </c>
      <c r="AY167" s="219" t="s">
        <v>164</v>
      </c>
    </row>
    <row r="168" spans="1:65" s="2" customFormat="1" ht="24.2" customHeight="1">
      <c r="A168" s="34"/>
      <c r="B168" s="35"/>
      <c r="C168" s="191" t="s">
        <v>1069</v>
      </c>
      <c r="D168" s="191" t="s">
        <v>167</v>
      </c>
      <c r="E168" s="192" t="s">
        <v>205</v>
      </c>
      <c r="F168" s="193" t="s">
        <v>206</v>
      </c>
      <c r="G168" s="194" t="s">
        <v>207</v>
      </c>
      <c r="H168" s="195">
        <v>35.573999999999998</v>
      </c>
      <c r="I168" s="196"/>
      <c r="J168" s="197">
        <f>ROUND(I168*H168,2)</f>
        <v>0</v>
      </c>
      <c r="K168" s="193" t="s">
        <v>171</v>
      </c>
      <c r="L168" s="39"/>
      <c r="M168" s="198" t="s">
        <v>1</v>
      </c>
      <c r="N168" s="199" t="s">
        <v>42</v>
      </c>
      <c r="O168" s="71"/>
      <c r="P168" s="200">
        <f>O168*H168</f>
        <v>0</v>
      </c>
      <c r="Q168" s="200">
        <v>0</v>
      </c>
      <c r="R168" s="200">
        <f>Q168*H168</f>
        <v>0</v>
      </c>
      <c r="S168" s="200">
        <v>0</v>
      </c>
      <c r="T168" s="201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2" t="s">
        <v>172</v>
      </c>
      <c r="AT168" s="202" t="s">
        <v>167</v>
      </c>
      <c r="AU168" s="202" t="s">
        <v>84</v>
      </c>
      <c r="AY168" s="17" t="s">
        <v>164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17" t="s">
        <v>84</v>
      </c>
      <c r="BK168" s="203">
        <f>ROUND(I168*H168,2)</f>
        <v>0</v>
      </c>
      <c r="BL168" s="17" t="s">
        <v>172</v>
      </c>
      <c r="BM168" s="202" t="s">
        <v>3431</v>
      </c>
    </row>
    <row r="169" spans="1:65" s="2" customFormat="1" ht="29.25">
      <c r="A169" s="34"/>
      <c r="B169" s="35"/>
      <c r="C169" s="36"/>
      <c r="D169" s="204" t="s">
        <v>174</v>
      </c>
      <c r="E169" s="36"/>
      <c r="F169" s="205" t="s">
        <v>209</v>
      </c>
      <c r="G169" s="36"/>
      <c r="H169" s="36"/>
      <c r="I169" s="206"/>
      <c r="J169" s="36"/>
      <c r="K169" s="36"/>
      <c r="L169" s="39"/>
      <c r="M169" s="207"/>
      <c r="N169" s="208"/>
      <c r="O169" s="71"/>
      <c r="P169" s="71"/>
      <c r="Q169" s="71"/>
      <c r="R169" s="71"/>
      <c r="S169" s="71"/>
      <c r="T169" s="72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174</v>
      </c>
      <c r="AU169" s="17" t="s">
        <v>84</v>
      </c>
    </row>
    <row r="170" spans="1:65" s="13" customFormat="1" ht="11.25">
      <c r="B170" s="209"/>
      <c r="C170" s="210"/>
      <c r="D170" s="204" t="s">
        <v>176</v>
      </c>
      <c r="E170" s="211" t="s">
        <v>1</v>
      </c>
      <c r="F170" s="212" t="s">
        <v>3432</v>
      </c>
      <c r="G170" s="210"/>
      <c r="H170" s="213">
        <v>35.573999999999998</v>
      </c>
      <c r="I170" s="214"/>
      <c r="J170" s="210"/>
      <c r="K170" s="210"/>
      <c r="L170" s="215"/>
      <c r="M170" s="216"/>
      <c r="N170" s="217"/>
      <c r="O170" s="217"/>
      <c r="P170" s="217"/>
      <c r="Q170" s="217"/>
      <c r="R170" s="217"/>
      <c r="S170" s="217"/>
      <c r="T170" s="218"/>
      <c r="AT170" s="219" t="s">
        <v>176</v>
      </c>
      <c r="AU170" s="219" t="s">
        <v>84</v>
      </c>
      <c r="AV170" s="13" t="s">
        <v>84</v>
      </c>
      <c r="AW170" s="13" t="s">
        <v>32</v>
      </c>
      <c r="AX170" s="13" t="s">
        <v>82</v>
      </c>
      <c r="AY170" s="219" t="s">
        <v>164</v>
      </c>
    </row>
    <row r="171" spans="1:65" s="2" customFormat="1" ht="24.2" customHeight="1">
      <c r="A171" s="34"/>
      <c r="B171" s="35"/>
      <c r="C171" s="191" t="s">
        <v>942</v>
      </c>
      <c r="D171" s="191" t="s">
        <v>167</v>
      </c>
      <c r="E171" s="192" t="s">
        <v>3433</v>
      </c>
      <c r="F171" s="193" t="s">
        <v>3434</v>
      </c>
      <c r="G171" s="194" t="s">
        <v>170</v>
      </c>
      <c r="H171" s="195">
        <v>31.234000000000002</v>
      </c>
      <c r="I171" s="196"/>
      <c r="J171" s="197">
        <f>ROUND(I171*H171,2)</f>
        <v>0</v>
      </c>
      <c r="K171" s="193" t="s">
        <v>171</v>
      </c>
      <c r="L171" s="39"/>
      <c r="M171" s="198" t="s">
        <v>1</v>
      </c>
      <c r="N171" s="199" t="s">
        <v>42</v>
      </c>
      <c r="O171" s="71"/>
      <c r="P171" s="200">
        <f>O171*H171</f>
        <v>0</v>
      </c>
      <c r="Q171" s="200">
        <v>0</v>
      </c>
      <c r="R171" s="200">
        <f>Q171*H171</f>
        <v>0</v>
      </c>
      <c r="S171" s="200">
        <v>0</v>
      </c>
      <c r="T171" s="201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2" t="s">
        <v>172</v>
      </c>
      <c r="AT171" s="202" t="s">
        <v>167</v>
      </c>
      <c r="AU171" s="202" t="s">
        <v>84</v>
      </c>
      <c r="AY171" s="17" t="s">
        <v>164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17" t="s">
        <v>84</v>
      </c>
      <c r="BK171" s="203">
        <f>ROUND(I171*H171,2)</f>
        <v>0</v>
      </c>
      <c r="BL171" s="17" t="s">
        <v>172</v>
      </c>
      <c r="BM171" s="202" t="s">
        <v>3435</v>
      </c>
    </row>
    <row r="172" spans="1:65" s="2" customFormat="1" ht="29.25">
      <c r="A172" s="34"/>
      <c r="B172" s="35"/>
      <c r="C172" s="36"/>
      <c r="D172" s="204" t="s">
        <v>174</v>
      </c>
      <c r="E172" s="36"/>
      <c r="F172" s="205" t="s">
        <v>3436</v>
      </c>
      <c r="G172" s="36"/>
      <c r="H172" s="36"/>
      <c r="I172" s="206"/>
      <c r="J172" s="36"/>
      <c r="K172" s="36"/>
      <c r="L172" s="39"/>
      <c r="M172" s="207"/>
      <c r="N172" s="208"/>
      <c r="O172" s="71"/>
      <c r="P172" s="71"/>
      <c r="Q172" s="71"/>
      <c r="R172" s="71"/>
      <c r="S172" s="71"/>
      <c r="T172" s="72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174</v>
      </c>
      <c r="AU172" s="17" t="s">
        <v>84</v>
      </c>
    </row>
    <row r="173" spans="1:65" s="13" customFormat="1" ht="11.25">
      <c r="B173" s="209"/>
      <c r="C173" s="210"/>
      <c r="D173" s="204" t="s">
        <v>176</v>
      </c>
      <c r="E173" s="211" t="s">
        <v>1</v>
      </c>
      <c r="F173" s="212" t="s">
        <v>3437</v>
      </c>
      <c r="G173" s="210"/>
      <c r="H173" s="213">
        <v>31.234000000000002</v>
      </c>
      <c r="I173" s="214"/>
      <c r="J173" s="210"/>
      <c r="K173" s="210"/>
      <c r="L173" s="215"/>
      <c r="M173" s="216"/>
      <c r="N173" s="217"/>
      <c r="O173" s="217"/>
      <c r="P173" s="217"/>
      <c r="Q173" s="217"/>
      <c r="R173" s="217"/>
      <c r="S173" s="217"/>
      <c r="T173" s="218"/>
      <c r="AT173" s="219" t="s">
        <v>176</v>
      </c>
      <c r="AU173" s="219" t="s">
        <v>84</v>
      </c>
      <c r="AV173" s="13" t="s">
        <v>84</v>
      </c>
      <c r="AW173" s="13" t="s">
        <v>32</v>
      </c>
      <c r="AX173" s="13" t="s">
        <v>82</v>
      </c>
      <c r="AY173" s="219" t="s">
        <v>164</v>
      </c>
    </row>
    <row r="174" spans="1:65" s="2" customFormat="1" ht="24.2" customHeight="1">
      <c r="A174" s="34"/>
      <c r="B174" s="35"/>
      <c r="C174" s="191" t="s">
        <v>2549</v>
      </c>
      <c r="D174" s="191" t="s">
        <v>167</v>
      </c>
      <c r="E174" s="192" t="s">
        <v>212</v>
      </c>
      <c r="F174" s="193" t="s">
        <v>213</v>
      </c>
      <c r="G174" s="194" t="s">
        <v>170</v>
      </c>
      <c r="H174" s="195">
        <v>5.6360000000000001</v>
      </c>
      <c r="I174" s="196"/>
      <c r="J174" s="197">
        <f>ROUND(I174*H174,2)</f>
        <v>0</v>
      </c>
      <c r="K174" s="193" t="s">
        <v>171</v>
      </c>
      <c r="L174" s="39"/>
      <c r="M174" s="198" t="s">
        <v>1</v>
      </c>
      <c r="N174" s="199" t="s">
        <v>42</v>
      </c>
      <c r="O174" s="71"/>
      <c r="P174" s="200">
        <f>O174*H174</f>
        <v>0</v>
      </c>
      <c r="Q174" s="200">
        <v>0</v>
      </c>
      <c r="R174" s="200">
        <f>Q174*H174</f>
        <v>0</v>
      </c>
      <c r="S174" s="200">
        <v>0</v>
      </c>
      <c r="T174" s="201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2" t="s">
        <v>172</v>
      </c>
      <c r="AT174" s="202" t="s">
        <v>167</v>
      </c>
      <c r="AU174" s="202" t="s">
        <v>84</v>
      </c>
      <c r="AY174" s="17" t="s">
        <v>164</v>
      </c>
      <c r="BE174" s="203">
        <f>IF(N174="základní",J174,0)</f>
        <v>0</v>
      </c>
      <c r="BF174" s="203">
        <f>IF(N174="snížená",J174,0)</f>
        <v>0</v>
      </c>
      <c r="BG174" s="203">
        <f>IF(N174="zákl. přenesená",J174,0)</f>
        <v>0</v>
      </c>
      <c r="BH174" s="203">
        <f>IF(N174="sníž. přenesená",J174,0)</f>
        <v>0</v>
      </c>
      <c r="BI174" s="203">
        <f>IF(N174="nulová",J174,0)</f>
        <v>0</v>
      </c>
      <c r="BJ174" s="17" t="s">
        <v>84</v>
      </c>
      <c r="BK174" s="203">
        <f>ROUND(I174*H174,2)</f>
        <v>0</v>
      </c>
      <c r="BL174" s="17" t="s">
        <v>172</v>
      </c>
      <c r="BM174" s="202" t="s">
        <v>3438</v>
      </c>
    </row>
    <row r="175" spans="1:65" s="2" customFormat="1" ht="39">
      <c r="A175" s="34"/>
      <c r="B175" s="35"/>
      <c r="C175" s="36"/>
      <c r="D175" s="204" t="s">
        <v>174</v>
      </c>
      <c r="E175" s="36"/>
      <c r="F175" s="205" t="s">
        <v>215</v>
      </c>
      <c r="G175" s="36"/>
      <c r="H175" s="36"/>
      <c r="I175" s="206"/>
      <c r="J175" s="36"/>
      <c r="K175" s="36"/>
      <c r="L175" s="39"/>
      <c r="M175" s="207"/>
      <c r="N175" s="208"/>
      <c r="O175" s="71"/>
      <c r="P175" s="71"/>
      <c r="Q175" s="71"/>
      <c r="R175" s="71"/>
      <c r="S175" s="71"/>
      <c r="T175" s="72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174</v>
      </c>
      <c r="AU175" s="17" t="s">
        <v>84</v>
      </c>
    </row>
    <row r="176" spans="1:65" s="13" customFormat="1" ht="22.5">
      <c r="B176" s="209"/>
      <c r="C176" s="210"/>
      <c r="D176" s="204" t="s">
        <v>176</v>
      </c>
      <c r="E176" s="211" t="s">
        <v>1</v>
      </c>
      <c r="F176" s="212" t="s">
        <v>3439</v>
      </c>
      <c r="G176" s="210"/>
      <c r="H176" s="213">
        <v>5.6360000000000001</v>
      </c>
      <c r="I176" s="214"/>
      <c r="J176" s="210"/>
      <c r="K176" s="210"/>
      <c r="L176" s="215"/>
      <c r="M176" s="216"/>
      <c r="N176" s="217"/>
      <c r="O176" s="217"/>
      <c r="P176" s="217"/>
      <c r="Q176" s="217"/>
      <c r="R176" s="217"/>
      <c r="S176" s="217"/>
      <c r="T176" s="218"/>
      <c r="AT176" s="219" t="s">
        <v>176</v>
      </c>
      <c r="AU176" s="219" t="s">
        <v>84</v>
      </c>
      <c r="AV176" s="13" t="s">
        <v>84</v>
      </c>
      <c r="AW176" s="13" t="s">
        <v>32</v>
      </c>
      <c r="AX176" s="13" t="s">
        <v>82</v>
      </c>
      <c r="AY176" s="219" t="s">
        <v>164</v>
      </c>
    </row>
    <row r="177" spans="1:65" s="2" customFormat="1" ht="14.45" customHeight="1">
      <c r="A177" s="34"/>
      <c r="B177" s="35"/>
      <c r="C177" s="231" t="s">
        <v>2552</v>
      </c>
      <c r="D177" s="231" t="s">
        <v>218</v>
      </c>
      <c r="E177" s="232" t="s">
        <v>219</v>
      </c>
      <c r="F177" s="233" t="s">
        <v>220</v>
      </c>
      <c r="G177" s="234" t="s">
        <v>207</v>
      </c>
      <c r="H177" s="235">
        <v>2.79</v>
      </c>
      <c r="I177" s="236"/>
      <c r="J177" s="237">
        <f>ROUND(I177*H177,2)</f>
        <v>0</v>
      </c>
      <c r="K177" s="233" t="s">
        <v>171</v>
      </c>
      <c r="L177" s="238"/>
      <c r="M177" s="239" t="s">
        <v>1</v>
      </c>
      <c r="N177" s="240" t="s">
        <v>42</v>
      </c>
      <c r="O177" s="71"/>
      <c r="P177" s="200">
        <f>O177*H177</f>
        <v>0</v>
      </c>
      <c r="Q177" s="200">
        <v>1</v>
      </c>
      <c r="R177" s="200">
        <f>Q177*H177</f>
        <v>2.79</v>
      </c>
      <c r="S177" s="200">
        <v>0</v>
      </c>
      <c r="T177" s="201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2" t="s">
        <v>221</v>
      </c>
      <c r="AT177" s="202" t="s">
        <v>218</v>
      </c>
      <c r="AU177" s="202" t="s">
        <v>84</v>
      </c>
      <c r="AY177" s="17" t="s">
        <v>164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17" t="s">
        <v>84</v>
      </c>
      <c r="BK177" s="203">
        <f>ROUND(I177*H177,2)</f>
        <v>0</v>
      </c>
      <c r="BL177" s="17" t="s">
        <v>172</v>
      </c>
      <c r="BM177" s="202" t="s">
        <v>3440</v>
      </c>
    </row>
    <row r="178" spans="1:65" s="2" customFormat="1" ht="11.25">
      <c r="A178" s="34"/>
      <c r="B178" s="35"/>
      <c r="C178" s="36"/>
      <c r="D178" s="204" t="s">
        <v>174</v>
      </c>
      <c r="E178" s="36"/>
      <c r="F178" s="205" t="s">
        <v>220</v>
      </c>
      <c r="G178" s="36"/>
      <c r="H178" s="36"/>
      <c r="I178" s="206"/>
      <c r="J178" s="36"/>
      <c r="K178" s="36"/>
      <c r="L178" s="39"/>
      <c r="M178" s="207"/>
      <c r="N178" s="208"/>
      <c r="O178" s="71"/>
      <c r="P178" s="71"/>
      <c r="Q178" s="71"/>
      <c r="R178" s="71"/>
      <c r="S178" s="71"/>
      <c r="T178" s="72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174</v>
      </c>
      <c r="AU178" s="17" t="s">
        <v>84</v>
      </c>
    </row>
    <row r="179" spans="1:65" s="13" customFormat="1" ht="11.25">
      <c r="B179" s="209"/>
      <c r="C179" s="210"/>
      <c r="D179" s="204" t="s">
        <v>176</v>
      </c>
      <c r="E179" s="210"/>
      <c r="F179" s="212" t="s">
        <v>3441</v>
      </c>
      <c r="G179" s="210"/>
      <c r="H179" s="213">
        <v>2.79</v>
      </c>
      <c r="I179" s="214"/>
      <c r="J179" s="210"/>
      <c r="K179" s="210"/>
      <c r="L179" s="215"/>
      <c r="M179" s="216"/>
      <c r="N179" s="217"/>
      <c r="O179" s="217"/>
      <c r="P179" s="217"/>
      <c r="Q179" s="217"/>
      <c r="R179" s="217"/>
      <c r="S179" s="217"/>
      <c r="T179" s="218"/>
      <c r="AT179" s="219" t="s">
        <v>176</v>
      </c>
      <c r="AU179" s="219" t="s">
        <v>84</v>
      </c>
      <c r="AV179" s="13" t="s">
        <v>84</v>
      </c>
      <c r="AW179" s="13" t="s">
        <v>4</v>
      </c>
      <c r="AX179" s="13" t="s">
        <v>82</v>
      </c>
      <c r="AY179" s="219" t="s">
        <v>164</v>
      </c>
    </row>
    <row r="180" spans="1:65" s="12" customFormat="1" ht="22.9" customHeight="1">
      <c r="B180" s="175"/>
      <c r="C180" s="176"/>
      <c r="D180" s="177" t="s">
        <v>75</v>
      </c>
      <c r="E180" s="189" t="s">
        <v>84</v>
      </c>
      <c r="F180" s="189" t="s">
        <v>230</v>
      </c>
      <c r="G180" s="176"/>
      <c r="H180" s="176"/>
      <c r="I180" s="179"/>
      <c r="J180" s="190">
        <f>BK180</f>
        <v>0</v>
      </c>
      <c r="K180" s="176"/>
      <c r="L180" s="181"/>
      <c r="M180" s="182"/>
      <c r="N180" s="183"/>
      <c r="O180" s="183"/>
      <c r="P180" s="184">
        <f>SUM(P181:P184)</f>
        <v>0</v>
      </c>
      <c r="Q180" s="183"/>
      <c r="R180" s="184">
        <f>SUM(R181:R184)</f>
        <v>4.6121851999999999</v>
      </c>
      <c r="S180" s="183"/>
      <c r="T180" s="185">
        <f>SUM(T181:T184)</f>
        <v>0</v>
      </c>
      <c r="AR180" s="186" t="s">
        <v>82</v>
      </c>
      <c r="AT180" s="187" t="s">
        <v>75</v>
      </c>
      <c r="AU180" s="187" t="s">
        <v>82</v>
      </c>
      <c r="AY180" s="186" t="s">
        <v>164</v>
      </c>
      <c r="BK180" s="188">
        <f>SUM(BK181:BK184)</f>
        <v>0</v>
      </c>
    </row>
    <row r="181" spans="1:65" s="2" customFormat="1" ht="24.2" customHeight="1">
      <c r="A181" s="34"/>
      <c r="B181" s="35"/>
      <c r="C181" s="191" t="s">
        <v>948</v>
      </c>
      <c r="D181" s="191" t="s">
        <v>167</v>
      </c>
      <c r="E181" s="192" t="s">
        <v>3442</v>
      </c>
      <c r="F181" s="193" t="s">
        <v>3443</v>
      </c>
      <c r="G181" s="194" t="s">
        <v>170</v>
      </c>
      <c r="H181" s="195">
        <v>1.88</v>
      </c>
      <c r="I181" s="196"/>
      <c r="J181" s="197">
        <f>ROUND(I181*H181,2)</f>
        <v>0</v>
      </c>
      <c r="K181" s="193" t="s">
        <v>171</v>
      </c>
      <c r="L181" s="39"/>
      <c r="M181" s="198" t="s">
        <v>1</v>
      </c>
      <c r="N181" s="199" t="s">
        <v>42</v>
      </c>
      <c r="O181" s="71"/>
      <c r="P181" s="200">
        <f>O181*H181</f>
        <v>0</v>
      </c>
      <c r="Q181" s="200">
        <v>2.45329</v>
      </c>
      <c r="R181" s="200">
        <f>Q181*H181</f>
        <v>4.6121851999999999</v>
      </c>
      <c r="S181" s="200">
        <v>0</v>
      </c>
      <c r="T181" s="201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2" t="s">
        <v>172</v>
      </c>
      <c r="AT181" s="202" t="s">
        <v>167</v>
      </c>
      <c r="AU181" s="202" t="s">
        <v>84</v>
      </c>
      <c r="AY181" s="17" t="s">
        <v>164</v>
      </c>
      <c r="BE181" s="203">
        <f>IF(N181="základní",J181,0)</f>
        <v>0</v>
      </c>
      <c r="BF181" s="203">
        <f>IF(N181="snížená",J181,0)</f>
        <v>0</v>
      </c>
      <c r="BG181" s="203">
        <f>IF(N181="zákl. přenesená",J181,0)</f>
        <v>0</v>
      </c>
      <c r="BH181" s="203">
        <f>IF(N181="sníž. přenesená",J181,0)</f>
        <v>0</v>
      </c>
      <c r="BI181" s="203">
        <f>IF(N181="nulová",J181,0)</f>
        <v>0</v>
      </c>
      <c r="BJ181" s="17" t="s">
        <v>84</v>
      </c>
      <c r="BK181" s="203">
        <f>ROUND(I181*H181,2)</f>
        <v>0</v>
      </c>
      <c r="BL181" s="17" t="s">
        <v>172</v>
      </c>
      <c r="BM181" s="202" t="s">
        <v>3444</v>
      </c>
    </row>
    <row r="182" spans="1:65" s="13" customFormat="1" ht="11.25">
      <c r="B182" s="209"/>
      <c r="C182" s="210"/>
      <c r="D182" s="204" t="s">
        <v>176</v>
      </c>
      <c r="E182" s="211" t="s">
        <v>1</v>
      </c>
      <c r="F182" s="212" t="s">
        <v>3445</v>
      </c>
      <c r="G182" s="210"/>
      <c r="H182" s="213">
        <v>1.361</v>
      </c>
      <c r="I182" s="214"/>
      <c r="J182" s="210"/>
      <c r="K182" s="210"/>
      <c r="L182" s="215"/>
      <c r="M182" s="216"/>
      <c r="N182" s="217"/>
      <c r="O182" s="217"/>
      <c r="P182" s="217"/>
      <c r="Q182" s="217"/>
      <c r="R182" s="217"/>
      <c r="S182" s="217"/>
      <c r="T182" s="218"/>
      <c r="AT182" s="219" t="s">
        <v>176</v>
      </c>
      <c r="AU182" s="219" t="s">
        <v>84</v>
      </c>
      <c r="AV182" s="13" t="s">
        <v>84</v>
      </c>
      <c r="AW182" s="13" t="s">
        <v>32</v>
      </c>
      <c r="AX182" s="13" t="s">
        <v>76</v>
      </c>
      <c r="AY182" s="219" t="s">
        <v>164</v>
      </c>
    </row>
    <row r="183" spans="1:65" s="13" customFormat="1" ht="11.25">
      <c r="B183" s="209"/>
      <c r="C183" s="210"/>
      <c r="D183" s="204" t="s">
        <v>176</v>
      </c>
      <c r="E183" s="211" t="s">
        <v>1</v>
      </c>
      <c r="F183" s="212" t="s">
        <v>3446</v>
      </c>
      <c r="G183" s="210"/>
      <c r="H183" s="213">
        <v>0.51900000000000002</v>
      </c>
      <c r="I183" s="214"/>
      <c r="J183" s="210"/>
      <c r="K183" s="210"/>
      <c r="L183" s="215"/>
      <c r="M183" s="216"/>
      <c r="N183" s="217"/>
      <c r="O183" s="217"/>
      <c r="P183" s="217"/>
      <c r="Q183" s="217"/>
      <c r="R183" s="217"/>
      <c r="S183" s="217"/>
      <c r="T183" s="218"/>
      <c r="AT183" s="219" t="s">
        <v>176</v>
      </c>
      <c r="AU183" s="219" t="s">
        <v>84</v>
      </c>
      <c r="AV183" s="13" t="s">
        <v>84</v>
      </c>
      <c r="AW183" s="13" t="s">
        <v>32</v>
      </c>
      <c r="AX183" s="13" t="s">
        <v>76</v>
      </c>
      <c r="AY183" s="219" t="s">
        <v>164</v>
      </c>
    </row>
    <row r="184" spans="1:65" s="14" customFormat="1" ht="11.25">
      <c r="B184" s="220"/>
      <c r="C184" s="221"/>
      <c r="D184" s="204" t="s">
        <v>176</v>
      </c>
      <c r="E184" s="222" t="s">
        <v>1</v>
      </c>
      <c r="F184" s="223" t="s">
        <v>3447</v>
      </c>
      <c r="G184" s="221"/>
      <c r="H184" s="224">
        <v>1.88</v>
      </c>
      <c r="I184" s="225"/>
      <c r="J184" s="221"/>
      <c r="K184" s="221"/>
      <c r="L184" s="226"/>
      <c r="M184" s="227"/>
      <c r="N184" s="228"/>
      <c r="O184" s="228"/>
      <c r="P184" s="228"/>
      <c r="Q184" s="228"/>
      <c r="R184" s="228"/>
      <c r="S184" s="228"/>
      <c r="T184" s="229"/>
      <c r="AT184" s="230" t="s">
        <v>176</v>
      </c>
      <c r="AU184" s="230" t="s">
        <v>84</v>
      </c>
      <c r="AV184" s="14" t="s">
        <v>172</v>
      </c>
      <c r="AW184" s="14" t="s">
        <v>32</v>
      </c>
      <c r="AX184" s="14" t="s">
        <v>82</v>
      </c>
      <c r="AY184" s="230" t="s">
        <v>164</v>
      </c>
    </row>
    <row r="185" spans="1:65" s="12" customFormat="1" ht="22.9" customHeight="1">
      <c r="B185" s="175"/>
      <c r="C185" s="176"/>
      <c r="D185" s="177" t="s">
        <v>75</v>
      </c>
      <c r="E185" s="189" t="s">
        <v>303</v>
      </c>
      <c r="F185" s="189" t="s">
        <v>304</v>
      </c>
      <c r="G185" s="176"/>
      <c r="H185" s="176"/>
      <c r="I185" s="179"/>
      <c r="J185" s="190">
        <f>BK185</f>
        <v>0</v>
      </c>
      <c r="K185" s="176"/>
      <c r="L185" s="181"/>
      <c r="M185" s="182"/>
      <c r="N185" s="183"/>
      <c r="O185" s="183"/>
      <c r="P185" s="184">
        <f>SUM(P186:P191)</f>
        <v>0</v>
      </c>
      <c r="Q185" s="183"/>
      <c r="R185" s="184">
        <f>SUM(R186:R191)</f>
        <v>1.671</v>
      </c>
      <c r="S185" s="183"/>
      <c r="T185" s="185">
        <f>SUM(T186:T191)</f>
        <v>0</v>
      </c>
      <c r="AR185" s="186" t="s">
        <v>82</v>
      </c>
      <c r="AT185" s="187" t="s">
        <v>75</v>
      </c>
      <c r="AU185" s="187" t="s">
        <v>82</v>
      </c>
      <c r="AY185" s="186" t="s">
        <v>164</v>
      </c>
      <c r="BK185" s="188">
        <f>SUM(BK186:BK191)</f>
        <v>0</v>
      </c>
    </row>
    <row r="186" spans="1:65" s="2" customFormat="1" ht="37.9" customHeight="1">
      <c r="A186" s="34"/>
      <c r="B186" s="35"/>
      <c r="C186" s="191" t="s">
        <v>924</v>
      </c>
      <c r="D186" s="191" t="s">
        <v>167</v>
      </c>
      <c r="E186" s="192" t="s">
        <v>3448</v>
      </c>
      <c r="F186" s="193" t="s">
        <v>3449</v>
      </c>
      <c r="G186" s="194" t="s">
        <v>322</v>
      </c>
      <c r="H186" s="195">
        <v>1</v>
      </c>
      <c r="I186" s="196"/>
      <c r="J186" s="197">
        <f>ROUND(I186*H186,2)</f>
        <v>0</v>
      </c>
      <c r="K186" s="193" t="s">
        <v>1</v>
      </c>
      <c r="L186" s="39"/>
      <c r="M186" s="198" t="s">
        <v>1</v>
      </c>
      <c r="N186" s="199" t="s">
        <v>42</v>
      </c>
      <c r="O186" s="71"/>
      <c r="P186" s="200">
        <f>O186*H186</f>
        <v>0</v>
      </c>
      <c r="Q186" s="200">
        <v>0.83550000000000002</v>
      </c>
      <c r="R186" s="200">
        <f>Q186*H186</f>
        <v>0.83550000000000002</v>
      </c>
      <c r="S186" s="200">
        <v>0</v>
      </c>
      <c r="T186" s="201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2" t="s">
        <v>172</v>
      </c>
      <c r="AT186" s="202" t="s">
        <v>167</v>
      </c>
      <c r="AU186" s="202" t="s">
        <v>84</v>
      </c>
      <c r="AY186" s="17" t="s">
        <v>164</v>
      </c>
      <c r="BE186" s="203">
        <f>IF(N186="základní",J186,0)</f>
        <v>0</v>
      </c>
      <c r="BF186" s="203">
        <f>IF(N186="snížená",J186,0)</f>
        <v>0</v>
      </c>
      <c r="BG186" s="203">
        <f>IF(N186="zákl. přenesená",J186,0)</f>
        <v>0</v>
      </c>
      <c r="BH186" s="203">
        <f>IF(N186="sníž. přenesená",J186,0)</f>
        <v>0</v>
      </c>
      <c r="BI186" s="203">
        <f>IF(N186="nulová",J186,0)</f>
        <v>0</v>
      </c>
      <c r="BJ186" s="17" t="s">
        <v>84</v>
      </c>
      <c r="BK186" s="203">
        <f>ROUND(I186*H186,2)</f>
        <v>0</v>
      </c>
      <c r="BL186" s="17" t="s">
        <v>172</v>
      </c>
      <c r="BM186" s="202" t="s">
        <v>3450</v>
      </c>
    </row>
    <row r="187" spans="1:65" s="2" customFormat="1" ht="29.25">
      <c r="A187" s="34"/>
      <c r="B187" s="35"/>
      <c r="C187" s="36"/>
      <c r="D187" s="204" t="s">
        <v>174</v>
      </c>
      <c r="E187" s="36"/>
      <c r="F187" s="205" t="s">
        <v>3449</v>
      </c>
      <c r="G187" s="36"/>
      <c r="H187" s="36"/>
      <c r="I187" s="206"/>
      <c r="J187" s="36"/>
      <c r="K187" s="36"/>
      <c r="L187" s="39"/>
      <c r="M187" s="207"/>
      <c r="N187" s="208"/>
      <c r="O187" s="71"/>
      <c r="P187" s="71"/>
      <c r="Q187" s="71"/>
      <c r="R187" s="71"/>
      <c r="S187" s="71"/>
      <c r="T187" s="72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174</v>
      </c>
      <c r="AU187" s="17" t="s">
        <v>84</v>
      </c>
    </row>
    <row r="188" spans="1:65" s="13" customFormat="1" ht="11.25">
      <c r="B188" s="209"/>
      <c r="C188" s="210"/>
      <c r="D188" s="204" t="s">
        <v>176</v>
      </c>
      <c r="E188" s="211" t="s">
        <v>1</v>
      </c>
      <c r="F188" s="212" t="s">
        <v>3451</v>
      </c>
      <c r="G188" s="210"/>
      <c r="H188" s="213">
        <v>1</v>
      </c>
      <c r="I188" s="214"/>
      <c r="J188" s="210"/>
      <c r="K188" s="210"/>
      <c r="L188" s="215"/>
      <c r="M188" s="216"/>
      <c r="N188" s="217"/>
      <c r="O188" s="217"/>
      <c r="P188" s="217"/>
      <c r="Q188" s="217"/>
      <c r="R188" s="217"/>
      <c r="S188" s="217"/>
      <c r="T188" s="218"/>
      <c r="AT188" s="219" t="s">
        <v>176</v>
      </c>
      <c r="AU188" s="219" t="s">
        <v>84</v>
      </c>
      <c r="AV188" s="13" t="s">
        <v>84</v>
      </c>
      <c r="AW188" s="13" t="s">
        <v>32</v>
      </c>
      <c r="AX188" s="13" t="s">
        <v>82</v>
      </c>
      <c r="AY188" s="219" t="s">
        <v>164</v>
      </c>
    </row>
    <row r="189" spans="1:65" s="2" customFormat="1" ht="37.9" customHeight="1">
      <c r="A189" s="34"/>
      <c r="B189" s="35"/>
      <c r="C189" s="191" t="s">
        <v>2240</v>
      </c>
      <c r="D189" s="191" t="s">
        <v>167</v>
      </c>
      <c r="E189" s="192" t="s">
        <v>3452</v>
      </c>
      <c r="F189" s="193" t="s">
        <v>3453</v>
      </c>
      <c r="G189" s="194" t="s">
        <v>322</v>
      </c>
      <c r="H189" s="195">
        <v>1</v>
      </c>
      <c r="I189" s="196"/>
      <c r="J189" s="197">
        <f>ROUND(I189*H189,2)</f>
        <v>0</v>
      </c>
      <c r="K189" s="193" t="s">
        <v>1</v>
      </c>
      <c r="L189" s="39"/>
      <c r="M189" s="198" t="s">
        <v>1</v>
      </c>
      <c r="N189" s="199" t="s">
        <v>42</v>
      </c>
      <c r="O189" s="71"/>
      <c r="P189" s="200">
        <f>O189*H189</f>
        <v>0</v>
      </c>
      <c r="Q189" s="200">
        <v>0.83550000000000002</v>
      </c>
      <c r="R189" s="200">
        <f>Q189*H189</f>
        <v>0.83550000000000002</v>
      </c>
      <c r="S189" s="200">
        <v>0</v>
      </c>
      <c r="T189" s="201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2" t="s">
        <v>172</v>
      </c>
      <c r="AT189" s="202" t="s">
        <v>167</v>
      </c>
      <c r="AU189" s="202" t="s">
        <v>84</v>
      </c>
      <c r="AY189" s="17" t="s">
        <v>164</v>
      </c>
      <c r="BE189" s="203">
        <f>IF(N189="základní",J189,0)</f>
        <v>0</v>
      </c>
      <c r="BF189" s="203">
        <f>IF(N189="snížená",J189,0)</f>
        <v>0</v>
      </c>
      <c r="BG189" s="203">
        <f>IF(N189="zákl. přenesená",J189,0)</f>
        <v>0</v>
      </c>
      <c r="BH189" s="203">
        <f>IF(N189="sníž. přenesená",J189,0)</f>
        <v>0</v>
      </c>
      <c r="BI189" s="203">
        <f>IF(N189="nulová",J189,0)</f>
        <v>0</v>
      </c>
      <c r="BJ189" s="17" t="s">
        <v>84</v>
      </c>
      <c r="BK189" s="203">
        <f>ROUND(I189*H189,2)</f>
        <v>0</v>
      </c>
      <c r="BL189" s="17" t="s">
        <v>172</v>
      </c>
      <c r="BM189" s="202" t="s">
        <v>3454</v>
      </c>
    </row>
    <row r="190" spans="1:65" s="2" customFormat="1" ht="29.25">
      <c r="A190" s="34"/>
      <c r="B190" s="35"/>
      <c r="C190" s="36"/>
      <c r="D190" s="204" t="s">
        <v>174</v>
      </c>
      <c r="E190" s="36"/>
      <c r="F190" s="205" t="s">
        <v>3453</v>
      </c>
      <c r="G190" s="36"/>
      <c r="H190" s="36"/>
      <c r="I190" s="206"/>
      <c r="J190" s="36"/>
      <c r="K190" s="36"/>
      <c r="L190" s="39"/>
      <c r="M190" s="207"/>
      <c r="N190" s="208"/>
      <c r="O190" s="71"/>
      <c r="P190" s="71"/>
      <c r="Q190" s="71"/>
      <c r="R190" s="71"/>
      <c r="S190" s="71"/>
      <c r="T190" s="72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174</v>
      </c>
      <c r="AU190" s="17" t="s">
        <v>84</v>
      </c>
    </row>
    <row r="191" spans="1:65" s="13" customFormat="1" ht="11.25">
      <c r="B191" s="209"/>
      <c r="C191" s="210"/>
      <c r="D191" s="204" t="s">
        <v>176</v>
      </c>
      <c r="E191" s="211" t="s">
        <v>1</v>
      </c>
      <c r="F191" s="212" t="s">
        <v>3451</v>
      </c>
      <c r="G191" s="210"/>
      <c r="H191" s="213">
        <v>1</v>
      </c>
      <c r="I191" s="214"/>
      <c r="J191" s="210"/>
      <c r="K191" s="210"/>
      <c r="L191" s="215"/>
      <c r="M191" s="216"/>
      <c r="N191" s="217"/>
      <c r="O191" s="217"/>
      <c r="P191" s="217"/>
      <c r="Q191" s="217"/>
      <c r="R191" s="217"/>
      <c r="S191" s="217"/>
      <c r="T191" s="218"/>
      <c r="AT191" s="219" t="s">
        <v>176</v>
      </c>
      <c r="AU191" s="219" t="s">
        <v>84</v>
      </c>
      <c r="AV191" s="13" t="s">
        <v>84</v>
      </c>
      <c r="AW191" s="13" t="s">
        <v>32</v>
      </c>
      <c r="AX191" s="13" t="s">
        <v>82</v>
      </c>
      <c r="AY191" s="219" t="s">
        <v>164</v>
      </c>
    </row>
    <row r="192" spans="1:65" s="12" customFormat="1" ht="22.9" customHeight="1">
      <c r="B192" s="175"/>
      <c r="C192" s="176"/>
      <c r="D192" s="177" t="s">
        <v>75</v>
      </c>
      <c r="E192" s="189" t="s">
        <v>221</v>
      </c>
      <c r="F192" s="189" t="s">
        <v>3368</v>
      </c>
      <c r="G192" s="176"/>
      <c r="H192" s="176"/>
      <c r="I192" s="179"/>
      <c r="J192" s="190">
        <f>BK192</f>
        <v>0</v>
      </c>
      <c r="K192" s="176"/>
      <c r="L192" s="181"/>
      <c r="M192" s="182"/>
      <c r="N192" s="183"/>
      <c r="O192" s="183"/>
      <c r="P192" s="184">
        <f>SUM(P193:P208)</f>
        <v>0</v>
      </c>
      <c r="Q192" s="183"/>
      <c r="R192" s="184">
        <f>SUM(R193:R208)</f>
        <v>0.1146725</v>
      </c>
      <c r="S192" s="183"/>
      <c r="T192" s="185">
        <f>SUM(T193:T208)</f>
        <v>0</v>
      </c>
      <c r="AR192" s="186" t="s">
        <v>82</v>
      </c>
      <c r="AT192" s="187" t="s">
        <v>75</v>
      </c>
      <c r="AU192" s="187" t="s">
        <v>82</v>
      </c>
      <c r="AY192" s="186" t="s">
        <v>164</v>
      </c>
      <c r="BK192" s="188">
        <f>SUM(BK193:BK208)</f>
        <v>0</v>
      </c>
    </row>
    <row r="193" spans="1:65" s="2" customFormat="1" ht="24.2" customHeight="1">
      <c r="A193" s="34"/>
      <c r="B193" s="35"/>
      <c r="C193" s="191" t="s">
        <v>297</v>
      </c>
      <c r="D193" s="191" t="s">
        <v>167</v>
      </c>
      <c r="E193" s="192" t="s">
        <v>3369</v>
      </c>
      <c r="F193" s="193" t="s">
        <v>3370</v>
      </c>
      <c r="G193" s="194" t="s">
        <v>244</v>
      </c>
      <c r="H193" s="195">
        <v>4.25</v>
      </c>
      <c r="I193" s="196"/>
      <c r="J193" s="197">
        <f>ROUND(I193*H193,2)</f>
        <v>0</v>
      </c>
      <c r="K193" s="193" t="s">
        <v>171</v>
      </c>
      <c r="L193" s="39"/>
      <c r="M193" s="198" t="s">
        <v>1</v>
      </c>
      <c r="N193" s="199" t="s">
        <v>42</v>
      </c>
      <c r="O193" s="71"/>
      <c r="P193" s="200">
        <f>O193*H193</f>
        <v>0</v>
      </c>
      <c r="Q193" s="200">
        <v>7.4599999999999996E-3</v>
      </c>
      <c r="R193" s="200">
        <f>Q193*H193</f>
        <v>3.1704999999999997E-2</v>
      </c>
      <c r="S193" s="200">
        <v>0</v>
      </c>
      <c r="T193" s="201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2" t="s">
        <v>172</v>
      </c>
      <c r="AT193" s="202" t="s">
        <v>167</v>
      </c>
      <c r="AU193" s="202" t="s">
        <v>84</v>
      </c>
      <c r="AY193" s="17" t="s">
        <v>164</v>
      </c>
      <c r="BE193" s="203">
        <f>IF(N193="základní",J193,0)</f>
        <v>0</v>
      </c>
      <c r="BF193" s="203">
        <f>IF(N193="snížená",J193,0)</f>
        <v>0</v>
      </c>
      <c r="BG193" s="203">
        <f>IF(N193="zákl. přenesená",J193,0)</f>
        <v>0</v>
      </c>
      <c r="BH193" s="203">
        <f>IF(N193="sníž. přenesená",J193,0)</f>
        <v>0</v>
      </c>
      <c r="BI193" s="203">
        <f>IF(N193="nulová",J193,0)</f>
        <v>0</v>
      </c>
      <c r="BJ193" s="17" t="s">
        <v>84</v>
      </c>
      <c r="BK193" s="203">
        <f>ROUND(I193*H193,2)</f>
        <v>0</v>
      </c>
      <c r="BL193" s="17" t="s">
        <v>172</v>
      </c>
      <c r="BM193" s="202" t="s">
        <v>3455</v>
      </c>
    </row>
    <row r="194" spans="1:65" s="2" customFormat="1" ht="29.25">
      <c r="A194" s="34"/>
      <c r="B194" s="35"/>
      <c r="C194" s="36"/>
      <c r="D194" s="204" t="s">
        <v>174</v>
      </c>
      <c r="E194" s="36"/>
      <c r="F194" s="205" t="s">
        <v>3372</v>
      </c>
      <c r="G194" s="36"/>
      <c r="H194" s="36"/>
      <c r="I194" s="206"/>
      <c r="J194" s="36"/>
      <c r="K194" s="36"/>
      <c r="L194" s="39"/>
      <c r="M194" s="207"/>
      <c r="N194" s="208"/>
      <c r="O194" s="71"/>
      <c r="P194" s="71"/>
      <c r="Q194" s="71"/>
      <c r="R194" s="71"/>
      <c r="S194" s="71"/>
      <c r="T194" s="72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174</v>
      </c>
      <c r="AU194" s="17" t="s">
        <v>84</v>
      </c>
    </row>
    <row r="195" spans="1:65" s="13" customFormat="1" ht="11.25">
      <c r="B195" s="209"/>
      <c r="C195" s="210"/>
      <c r="D195" s="204" t="s">
        <v>176</v>
      </c>
      <c r="E195" s="211" t="s">
        <v>1</v>
      </c>
      <c r="F195" s="212" t="s">
        <v>3456</v>
      </c>
      <c r="G195" s="210"/>
      <c r="H195" s="213">
        <v>4.25</v>
      </c>
      <c r="I195" s="214"/>
      <c r="J195" s="210"/>
      <c r="K195" s="210"/>
      <c r="L195" s="215"/>
      <c r="M195" s="216"/>
      <c r="N195" s="217"/>
      <c r="O195" s="217"/>
      <c r="P195" s="217"/>
      <c r="Q195" s="217"/>
      <c r="R195" s="217"/>
      <c r="S195" s="217"/>
      <c r="T195" s="218"/>
      <c r="AT195" s="219" t="s">
        <v>176</v>
      </c>
      <c r="AU195" s="219" t="s">
        <v>84</v>
      </c>
      <c r="AV195" s="13" t="s">
        <v>84</v>
      </c>
      <c r="AW195" s="13" t="s">
        <v>32</v>
      </c>
      <c r="AX195" s="13" t="s">
        <v>82</v>
      </c>
      <c r="AY195" s="219" t="s">
        <v>164</v>
      </c>
    </row>
    <row r="196" spans="1:65" s="2" customFormat="1" ht="24.2" customHeight="1">
      <c r="A196" s="34"/>
      <c r="B196" s="35"/>
      <c r="C196" s="191" t="s">
        <v>279</v>
      </c>
      <c r="D196" s="191" t="s">
        <v>167</v>
      </c>
      <c r="E196" s="192" t="s">
        <v>3457</v>
      </c>
      <c r="F196" s="193" t="s">
        <v>3458</v>
      </c>
      <c r="G196" s="194" t="s">
        <v>244</v>
      </c>
      <c r="H196" s="195">
        <v>4.25</v>
      </c>
      <c r="I196" s="196"/>
      <c r="J196" s="197">
        <f>ROUND(I196*H196,2)</f>
        <v>0</v>
      </c>
      <c r="K196" s="193" t="s">
        <v>171</v>
      </c>
      <c r="L196" s="39"/>
      <c r="M196" s="198" t="s">
        <v>1</v>
      </c>
      <c r="N196" s="199" t="s">
        <v>42</v>
      </c>
      <c r="O196" s="71"/>
      <c r="P196" s="200">
        <f>O196*H196</f>
        <v>0</v>
      </c>
      <c r="Q196" s="200">
        <v>1.235E-2</v>
      </c>
      <c r="R196" s="200">
        <f>Q196*H196</f>
        <v>5.2487499999999999E-2</v>
      </c>
      <c r="S196" s="200">
        <v>0</v>
      </c>
      <c r="T196" s="201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2" t="s">
        <v>172</v>
      </c>
      <c r="AT196" s="202" t="s">
        <v>167</v>
      </c>
      <c r="AU196" s="202" t="s">
        <v>84</v>
      </c>
      <c r="AY196" s="17" t="s">
        <v>164</v>
      </c>
      <c r="BE196" s="203">
        <f>IF(N196="základní",J196,0)</f>
        <v>0</v>
      </c>
      <c r="BF196" s="203">
        <f>IF(N196="snížená",J196,0)</f>
        <v>0</v>
      </c>
      <c r="BG196" s="203">
        <f>IF(N196="zákl. přenesená",J196,0)</f>
        <v>0</v>
      </c>
      <c r="BH196" s="203">
        <f>IF(N196="sníž. přenesená",J196,0)</f>
        <v>0</v>
      </c>
      <c r="BI196" s="203">
        <f>IF(N196="nulová",J196,0)</f>
        <v>0</v>
      </c>
      <c r="BJ196" s="17" t="s">
        <v>84</v>
      </c>
      <c r="BK196" s="203">
        <f>ROUND(I196*H196,2)</f>
        <v>0</v>
      </c>
      <c r="BL196" s="17" t="s">
        <v>172</v>
      </c>
      <c r="BM196" s="202" t="s">
        <v>3459</v>
      </c>
    </row>
    <row r="197" spans="1:65" s="2" customFormat="1" ht="29.25">
      <c r="A197" s="34"/>
      <c r="B197" s="35"/>
      <c r="C197" s="36"/>
      <c r="D197" s="204" t="s">
        <v>174</v>
      </c>
      <c r="E197" s="36"/>
      <c r="F197" s="205" t="s">
        <v>3460</v>
      </c>
      <c r="G197" s="36"/>
      <c r="H197" s="36"/>
      <c r="I197" s="206"/>
      <c r="J197" s="36"/>
      <c r="K197" s="36"/>
      <c r="L197" s="39"/>
      <c r="M197" s="207"/>
      <c r="N197" s="208"/>
      <c r="O197" s="71"/>
      <c r="P197" s="71"/>
      <c r="Q197" s="71"/>
      <c r="R197" s="71"/>
      <c r="S197" s="71"/>
      <c r="T197" s="72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174</v>
      </c>
      <c r="AU197" s="17" t="s">
        <v>84</v>
      </c>
    </row>
    <row r="198" spans="1:65" s="13" customFormat="1" ht="11.25">
      <c r="B198" s="209"/>
      <c r="C198" s="210"/>
      <c r="D198" s="204" t="s">
        <v>176</v>
      </c>
      <c r="E198" s="211" t="s">
        <v>1</v>
      </c>
      <c r="F198" s="212" t="s">
        <v>3456</v>
      </c>
      <c r="G198" s="210"/>
      <c r="H198" s="213">
        <v>4.25</v>
      </c>
      <c r="I198" s="214"/>
      <c r="J198" s="210"/>
      <c r="K198" s="210"/>
      <c r="L198" s="215"/>
      <c r="M198" s="216"/>
      <c r="N198" s="217"/>
      <c r="O198" s="217"/>
      <c r="P198" s="217"/>
      <c r="Q198" s="217"/>
      <c r="R198" s="217"/>
      <c r="S198" s="217"/>
      <c r="T198" s="218"/>
      <c r="AT198" s="219" t="s">
        <v>176</v>
      </c>
      <c r="AU198" s="219" t="s">
        <v>84</v>
      </c>
      <c r="AV198" s="13" t="s">
        <v>84</v>
      </c>
      <c r="AW198" s="13" t="s">
        <v>32</v>
      </c>
      <c r="AX198" s="13" t="s">
        <v>82</v>
      </c>
      <c r="AY198" s="219" t="s">
        <v>164</v>
      </c>
    </row>
    <row r="199" spans="1:65" s="2" customFormat="1" ht="24.2" customHeight="1">
      <c r="A199" s="34"/>
      <c r="B199" s="35"/>
      <c r="C199" s="191" t="s">
        <v>241</v>
      </c>
      <c r="D199" s="191" t="s">
        <v>167</v>
      </c>
      <c r="E199" s="192" t="s">
        <v>3374</v>
      </c>
      <c r="F199" s="193" t="s">
        <v>3375</v>
      </c>
      <c r="G199" s="194" t="s">
        <v>322</v>
      </c>
      <c r="H199" s="195">
        <v>5</v>
      </c>
      <c r="I199" s="196"/>
      <c r="J199" s="197">
        <f>ROUND(I199*H199,2)</f>
        <v>0</v>
      </c>
      <c r="K199" s="193" t="s">
        <v>171</v>
      </c>
      <c r="L199" s="39"/>
      <c r="M199" s="198" t="s">
        <v>1</v>
      </c>
      <c r="N199" s="199" t="s">
        <v>42</v>
      </c>
      <c r="O199" s="71"/>
      <c r="P199" s="200">
        <f>O199*H199</f>
        <v>0</v>
      </c>
      <c r="Q199" s="200">
        <v>0</v>
      </c>
      <c r="R199" s="200">
        <f>Q199*H199</f>
        <v>0</v>
      </c>
      <c r="S199" s="200">
        <v>0</v>
      </c>
      <c r="T199" s="201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2" t="s">
        <v>172</v>
      </c>
      <c r="AT199" s="202" t="s">
        <v>167</v>
      </c>
      <c r="AU199" s="202" t="s">
        <v>84</v>
      </c>
      <c r="AY199" s="17" t="s">
        <v>164</v>
      </c>
      <c r="BE199" s="203">
        <f>IF(N199="základní",J199,0)</f>
        <v>0</v>
      </c>
      <c r="BF199" s="203">
        <f>IF(N199="snížená",J199,0)</f>
        <v>0</v>
      </c>
      <c r="BG199" s="203">
        <f>IF(N199="zákl. přenesená",J199,0)</f>
        <v>0</v>
      </c>
      <c r="BH199" s="203">
        <f>IF(N199="sníž. přenesená",J199,0)</f>
        <v>0</v>
      </c>
      <c r="BI199" s="203">
        <f>IF(N199="nulová",J199,0)</f>
        <v>0</v>
      </c>
      <c r="BJ199" s="17" t="s">
        <v>84</v>
      </c>
      <c r="BK199" s="203">
        <f>ROUND(I199*H199,2)</f>
        <v>0</v>
      </c>
      <c r="BL199" s="17" t="s">
        <v>172</v>
      </c>
      <c r="BM199" s="202" t="s">
        <v>3461</v>
      </c>
    </row>
    <row r="200" spans="1:65" s="2" customFormat="1" ht="19.5">
      <c r="A200" s="34"/>
      <c r="B200" s="35"/>
      <c r="C200" s="36"/>
      <c r="D200" s="204" t="s">
        <v>174</v>
      </c>
      <c r="E200" s="36"/>
      <c r="F200" s="205" t="s">
        <v>3377</v>
      </c>
      <c r="G200" s="36"/>
      <c r="H200" s="36"/>
      <c r="I200" s="206"/>
      <c r="J200" s="36"/>
      <c r="K200" s="36"/>
      <c r="L200" s="39"/>
      <c r="M200" s="207"/>
      <c r="N200" s="208"/>
      <c r="O200" s="71"/>
      <c r="P200" s="71"/>
      <c r="Q200" s="71"/>
      <c r="R200" s="71"/>
      <c r="S200" s="71"/>
      <c r="T200" s="72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174</v>
      </c>
      <c r="AU200" s="17" t="s">
        <v>84</v>
      </c>
    </row>
    <row r="201" spans="1:65" s="13" customFormat="1" ht="11.25">
      <c r="B201" s="209"/>
      <c r="C201" s="210"/>
      <c r="D201" s="204" t="s">
        <v>176</v>
      </c>
      <c r="E201" s="211" t="s">
        <v>1</v>
      </c>
      <c r="F201" s="212" t="s">
        <v>3462</v>
      </c>
      <c r="G201" s="210"/>
      <c r="H201" s="213">
        <v>5</v>
      </c>
      <c r="I201" s="214"/>
      <c r="J201" s="210"/>
      <c r="K201" s="210"/>
      <c r="L201" s="215"/>
      <c r="M201" s="216"/>
      <c r="N201" s="217"/>
      <c r="O201" s="217"/>
      <c r="P201" s="217"/>
      <c r="Q201" s="217"/>
      <c r="R201" s="217"/>
      <c r="S201" s="217"/>
      <c r="T201" s="218"/>
      <c r="AT201" s="219" t="s">
        <v>176</v>
      </c>
      <c r="AU201" s="219" t="s">
        <v>84</v>
      </c>
      <c r="AV201" s="13" t="s">
        <v>84</v>
      </c>
      <c r="AW201" s="13" t="s">
        <v>32</v>
      </c>
      <c r="AX201" s="13" t="s">
        <v>82</v>
      </c>
      <c r="AY201" s="219" t="s">
        <v>164</v>
      </c>
    </row>
    <row r="202" spans="1:65" s="2" customFormat="1" ht="14.45" customHeight="1">
      <c r="A202" s="34"/>
      <c r="B202" s="35"/>
      <c r="C202" s="231" t="s">
        <v>249</v>
      </c>
      <c r="D202" s="231" t="s">
        <v>218</v>
      </c>
      <c r="E202" s="232" t="s">
        <v>3379</v>
      </c>
      <c r="F202" s="233" t="s">
        <v>3380</v>
      </c>
      <c r="G202" s="234" t="s">
        <v>322</v>
      </c>
      <c r="H202" s="235">
        <v>2</v>
      </c>
      <c r="I202" s="236"/>
      <c r="J202" s="237">
        <f>ROUND(I202*H202,2)</f>
        <v>0</v>
      </c>
      <c r="K202" s="233" t="s">
        <v>171</v>
      </c>
      <c r="L202" s="238"/>
      <c r="M202" s="239" t="s">
        <v>1</v>
      </c>
      <c r="N202" s="240" t="s">
        <v>42</v>
      </c>
      <c r="O202" s="71"/>
      <c r="P202" s="200">
        <f>O202*H202</f>
        <v>0</v>
      </c>
      <c r="Q202" s="200">
        <v>6.9999999999999999E-4</v>
      </c>
      <c r="R202" s="200">
        <f>Q202*H202</f>
        <v>1.4E-3</v>
      </c>
      <c r="S202" s="200">
        <v>0</v>
      </c>
      <c r="T202" s="201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2" t="s">
        <v>221</v>
      </c>
      <c r="AT202" s="202" t="s">
        <v>218</v>
      </c>
      <c r="AU202" s="202" t="s">
        <v>84</v>
      </c>
      <c r="AY202" s="17" t="s">
        <v>164</v>
      </c>
      <c r="BE202" s="203">
        <f>IF(N202="základní",J202,0)</f>
        <v>0</v>
      </c>
      <c r="BF202" s="203">
        <f>IF(N202="snížená",J202,0)</f>
        <v>0</v>
      </c>
      <c r="BG202" s="203">
        <f>IF(N202="zákl. přenesená",J202,0)</f>
        <v>0</v>
      </c>
      <c r="BH202" s="203">
        <f>IF(N202="sníž. přenesená",J202,0)</f>
        <v>0</v>
      </c>
      <c r="BI202" s="203">
        <f>IF(N202="nulová",J202,0)</f>
        <v>0</v>
      </c>
      <c r="BJ202" s="17" t="s">
        <v>84</v>
      </c>
      <c r="BK202" s="203">
        <f>ROUND(I202*H202,2)</f>
        <v>0</v>
      </c>
      <c r="BL202" s="17" t="s">
        <v>172</v>
      </c>
      <c r="BM202" s="202" t="s">
        <v>3463</v>
      </c>
    </row>
    <row r="203" spans="1:65" s="2" customFormat="1" ht="11.25">
      <c r="A203" s="34"/>
      <c r="B203" s="35"/>
      <c r="C203" s="36"/>
      <c r="D203" s="204" t="s">
        <v>174</v>
      </c>
      <c r="E203" s="36"/>
      <c r="F203" s="205" t="s">
        <v>3380</v>
      </c>
      <c r="G203" s="36"/>
      <c r="H203" s="36"/>
      <c r="I203" s="206"/>
      <c r="J203" s="36"/>
      <c r="K203" s="36"/>
      <c r="L203" s="39"/>
      <c r="M203" s="207"/>
      <c r="N203" s="208"/>
      <c r="O203" s="71"/>
      <c r="P203" s="71"/>
      <c r="Q203" s="71"/>
      <c r="R203" s="71"/>
      <c r="S203" s="71"/>
      <c r="T203" s="72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174</v>
      </c>
      <c r="AU203" s="17" t="s">
        <v>84</v>
      </c>
    </row>
    <row r="204" spans="1:65" s="2" customFormat="1" ht="14.45" customHeight="1">
      <c r="A204" s="34"/>
      <c r="B204" s="35"/>
      <c r="C204" s="231" t="s">
        <v>2995</v>
      </c>
      <c r="D204" s="231" t="s">
        <v>218</v>
      </c>
      <c r="E204" s="232" t="s">
        <v>3382</v>
      </c>
      <c r="F204" s="233" t="s">
        <v>3383</v>
      </c>
      <c r="G204" s="234" t="s">
        <v>322</v>
      </c>
      <c r="H204" s="235">
        <v>3</v>
      </c>
      <c r="I204" s="236"/>
      <c r="J204" s="237">
        <f>ROUND(I204*H204,2)</f>
        <v>0</v>
      </c>
      <c r="K204" s="233" t="s">
        <v>171</v>
      </c>
      <c r="L204" s="238"/>
      <c r="M204" s="239" t="s">
        <v>1</v>
      </c>
      <c r="N204" s="240" t="s">
        <v>42</v>
      </c>
      <c r="O204" s="71"/>
      <c r="P204" s="200">
        <f>O204*H204</f>
        <v>0</v>
      </c>
      <c r="Q204" s="200">
        <v>8.0000000000000004E-4</v>
      </c>
      <c r="R204" s="200">
        <f>Q204*H204</f>
        <v>2.4000000000000002E-3</v>
      </c>
      <c r="S204" s="200">
        <v>0</v>
      </c>
      <c r="T204" s="201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2" t="s">
        <v>221</v>
      </c>
      <c r="AT204" s="202" t="s">
        <v>218</v>
      </c>
      <c r="AU204" s="202" t="s">
        <v>84</v>
      </c>
      <c r="AY204" s="17" t="s">
        <v>164</v>
      </c>
      <c r="BE204" s="203">
        <f>IF(N204="základní",J204,0)</f>
        <v>0</v>
      </c>
      <c r="BF204" s="203">
        <f>IF(N204="snížená",J204,0)</f>
        <v>0</v>
      </c>
      <c r="BG204" s="203">
        <f>IF(N204="zákl. přenesená",J204,0)</f>
        <v>0</v>
      </c>
      <c r="BH204" s="203">
        <f>IF(N204="sníž. přenesená",J204,0)</f>
        <v>0</v>
      </c>
      <c r="BI204" s="203">
        <f>IF(N204="nulová",J204,0)</f>
        <v>0</v>
      </c>
      <c r="BJ204" s="17" t="s">
        <v>84</v>
      </c>
      <c r="BK204" s="203">
        <f>ROUND(I204*H204,2)</f>
        <v>0</v>
      </c>
      <c r="BL204" s="17" t="s">
        <v>172</v>
      </c>
      <c r="BM204" s="202" t="s">
        <v>3464</v>
      </c>
    </row>
    <row r="205" spans="1:65" s="2" customFormat="1" ht="11.25">
      <c r="A205" s="34"/>
      <c r="B205" s="35"/>
      <c r="C205" s="36"/>
      <c r="D205" s="204" t="s">
        <v>174</v>
      </c>
      <c r="E205" s="36"/>
      <c r="F205" s="205" t="s">
        <v>3383</v>
      </c>
      <c r="G205" s="36"/>
      <c r="H205" s="36"/>
      <c r="I205" s="206"/>
      <c r="J205" s="36"/>
      <c r="K205" s="36"/>
      <c r="L205" s="39"/>
      <c r="M205" s="207"/>
      <c r="N205" s="208"/>
      <c r="O205" s="71"/>
      <c r="P205" s="71"/>
      <c r="Q205" s="71"/>
      <c r="R205" s="71"/>
      <c r="S205" s="71"/>
      <c r="T205" s="72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174</v>
      </c>
      <c r="AU205" s="17" t="s">
        <v>84</v>
      </c>
    </row>
    <row r="206" spans="1:65" s="2" customFormat="1" ht="24.2" customHeight="1">
      <c r="A206" s="34"/>
      <c r="B206" s="35"/>
      <c r="C206" s="191" t="s">
        <v>3110</v>
      </c>
      <c r="D206" s="191" t="s">
        <v>167</v>
      </c>
      <c r="E206" s="192" t="s">
        <v>3385</v>
      </c>
      <c r="F206" s="193" t="s">
        <v>3386</v>
      </c>
      <c r="G206" s="194" t="s">
        <v>322</v>
      </c>
      <c r="H206" s="195">
        <v>1</v>
      </c>
      <c r="I206" s="196"/>
      <c r="J206" s="197">
        <f>ROUND(I206*H206,2)</f>
        <v>0</v>
      </c>
      <c r="K206" s="193" t="s">
        <v>171</v>
      </c>
      <c r="L206" s="39"/>
      <c r="M206" s="198" t="s">
        <v>1</v>
      </c>
      <c r="N206" s="199" t="s">
        <v>42</v>
      </c>
      <c r="O206" s="71"/>
      <c r="P206" s="200">
        <f>O206*H206</f>
        <v>0</v>
      </c>
      <c r="Q206" s="200">
        <v>2.6679999999999999E-2</v>
      </c>
      <c r="R206" s="200">
        <f>Q206*H206</f>
        <v>2.6679999999999999E-2</v>
      </c>
      <c r="S206" s="200">
        <v>0</v>
      </c>
      <c r="T206" s="201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2" t="s">
        <v>172</v>
      </c>
      <c r="AT206" s="202" t="s">
        <v>167</v>
      </c>
      <c r="AU206" s="202" t="s">
        <v>84</v>
      </c>
      <c r="AY206" s="17" t="s">
        <v>164</v>
      </c>
      <c r="BE206" s="203">
        <f>IF(N206="základní",J206,0)</f>
        <v>0</v>
      </c>
      <c r="BF206" s="203">
        <f>IF(N206="snížená",J206,0)</f>
        <v>0</v>
      </c>
      <c r="BG206" s="203">
        <f>IF(N206="zákl. přenesená",J206,0)</f>
        <v>0</v>
      </c>
      <c r="BH206" s="203">
        <f>IF(N206="sníž. přenesená",J206,0)</f>
        <v>0</v>
      </c>
      <c r="BI206" s="203">
        <f>IF(N206="nulová",J206,0)</f>
        <v>0</v>
      </c>
      <c r="BJ206" s="17" t="s">
        <v>84</v>
      </c>
      <c r="BK206" s="203">
        <f>ROUND(I206*H206,2)</f>
        <v>0</v>
      </c>
      <c r="BL206" s="17" t="s">
        <v>172</v>
      </c>
      <c r="BM206" s="202" t="s">
        <v>3465</v>
      </c>
    </row>
    <row r="207" spans="1:65" s="2" customFormat="1" ht="29.25">
      <c r="A207" s="34"/>
      <c r="B207" s="35"/>
      <c r="C207" s="36"/>
      <c r="D207" s="204" t="s">
        <v>174</v>
      </c>
      <c r="E207" s="36"/>
      <c r="F207" s="205" t="s">
        <v>3388</v>
      </c>
      <c r="G207" s="36"/>
      <c r="H207" s="36"/>
      <c r="I207" s="206"/>
      <c r="J207" s="36"/>
      <c r="K207" s="36"/>
      <c r="L207" s="39"/>
      <c r="M207" s="207"/>
      <c r="N207" s="208"/>
      <c r="O207" s="71"/>
      <c r="P207" s="71"/>
      <c r="Q207" s="71"/>
      <c r="R207" s="71"/>
      <c r="S207" s="71"/>
      <c r="T207" s="72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174</v>
      </c>
      <c r="AU207" s="17" t="s">
        <v>84</v>
      </c>
    </row>
    <row r="208" spans="1:65" s="13" customFormat="1" ht="11.25">
      <c r="B208" s="209"/>
      <c r="C208" s="210"/>
      <c r="D208" s="204" t="s">
        <v>176</v>
      </c>
      <c r="E208" s="211" t="s">
        <v>1</v>
      </c>
      <c r="F208" s="212" t="s">
        <v>3389</v>
      </c>
      <c r="G208" s="210"/>
      <c r="H208" s="213">
        <v>1</v>
      </c>
      <c r="I208" s="214"/>
      <c r="J208" s="210"/>
      <c r="K208" s="210"/>
      <c r="L208" s="215"/>
      <c r="M208" s="216"/>
      <c r="N208" s="217"/>
      <c r="O208" s="217"/>
      <c r="P208" s="217"/>
      <c r="Q208" s="217"/>
      <c r="R208" s="217"/>
      <c r="S208" s="217"/>
      <c r="T208" s="218"/>
      <c r="AT208" s="219" t="s">
        <v>176</v>
      </c>
      <c r="AU208" s="219" t="s">
        <v>84</v>
      </c>
      <c r="AV208" s="13" t="s">
        <v>84</v>
      </c>
      <c r="AW208" s="13" t="s">
        <v>32</v>
      </c>
      <c r="AX208" s="13" t="s">
        <v>82</v>
      </c>
      <c r="AY208" s="219" t="s">
        <v>164</v>
      </c>
    </row>
    <row r="209" spans="1:65" s="12" customFormat="1" ht="22.9" customHeight="1">
      <c r="B209" s="175"/>
      <c r="C209" s="176"/>
      <c r="D209" s="177" t="s">
        <v>75</v>
      </c>
      <c r="E209" s="189" t="s">
        <v>1049</v>
      </c>
      <c r="F209" s="189" t="s">
        <v>1050</v>
      </c>
      <c r="G209" s="176"/>
      <c r="H209" s="176"/>
      <c r="I209" s="179"/>
      <c r="J209" s="190">
        <f>BK209</f>
        <v>0</v>
      </c>
      <c r="K209" s="176"/>
      <c r="L209" s="181"/>
      <c r="M209" s="182"/>
      <c r="N209" s="183"/>
      <c r="O209" s="183"/>
      <c r="P209" s="184">
        <f>SUM(P210:P211)</f>
        <v>0</v>
      </c>
      <c r="Q209" s="183"/>
      <c r="R209" s="184">
        <f>SUM(R210:R211)</f>
        <v>0</v>
      </c>
      <c r="S209" s="183"/>
      <c r="T209" s="185">
        <f>SUM(T210:T211)</f>
        <v>0</v>
      </c>
      <c r="AR209" s="186" t="s">
        <v>82</v>
      </c>
      <c r="AT209" s="187" t="s">
        <v>75</v>
      </c>
      <c r="AU209" s="187" t="s">
        <v>82</v>
      </c>
      <c r="AY209" s="186" t="s">
        <v>164</v>
      </c>
      <c r="BK209" s="188">
        <f>SUM(BK210:BK211)</f>
        <v>0</v>
      </c>
    </row>
    <row r="210" spans="1:65" s="2" customFormat="1" ht="14.45" customHeight="1">
      <c r="A210" s="34"/>
      <c r="B210" s="35"/>
      <c r="C210" s="191" t="s">
        <v>3047</v>
      </c>
      <c r="D210" s="191" t="s">
        <v>167</v>
      </c>
      <c r="E210" s="192" t="s">
        <v>3051</v>
      </c>
      <c r="F210" s="193" t="s">
        <v>3052</v>
      </c>
      <c r="G210" s="194" t="s">
        <v>207</v>
      </c>
      <c r="H210" s="195">
        <v>9.2420000000000009</v>
      </c>
      <c r="I210" s="196"/>
      <c r="J210" s="197">
        <f>ROUND(I210*H210,2)</f>
        <v>0</v>
      </c>
      <c r="K210" s="193" t="s">
        <v>171</v>
      </c>
      <c r="L210" s="39"/>
      <c r="M210" s="198" t="s">
        <v>1</v>
      </c>
      <c r="N210" s="199" t="s">
        <v>42</v>
      </c>
      <c r="O210" s="71"/>
      <c r="P210" s="200">
        <f>O210*H210</f>
        <v>0</v>
      </c>
      <c r="Q210" s="200">
        <v>0</v>
      </c>
      <c r="R210" s="200">
        <f>Q210*H210</f>
        <v>0</v>
      </c>
      <c r="S210" s="200">
        <v>0</v>
      </c>
      <c r="T210" s="201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2" t="s">
        <v>172</v>
      </c>
      <c r="AT210" s="202" t="s">
        <v>167</v>
      </c>
      <c r="AU210" s="202" t="s">
        <v>84</v>
      </c>
      <c r="AY210" s="17" t="s">
        <v>164</v>
      </c>
      <c r="BE210" s="203">
        <f>IF(N210="základní",J210,0)</f>
        <v>0</v>
      </c>
      <c r="BF210" s="203">
        <f>IF(N210="snížená",J210,0)</f>
        <v>0</v>
      </c>
      <c r="BG210" s="203">
        <f>IF(N210="zákl. přenesená",J210,0)</f>
        <v>0</v>
      </c>
      <c r="BH210" s="203">
        <f>IF(N210="sníž. přenesená",J210,0)</f>
        <v>0</v>
      </c>
      <c r="BI210" s="203">
        <f>IF(N210="nulová",J210,0)</f>
        <v>0</v>
      </c>
      <c r="BJ210" s="17" t="s">
        <v>84</v>
      </c>
      <c r="BK210" s="203">
        <f>ROUND(I210*H210,2)</f>
        <v>0</v>
      </c>
      <c r="BL210" s="17" t="s">
        <v>172</v>
      </c>
      <c r="BM210" s="202" t="s">
        <v>3466</v>
      </c>
    </row>
    <row r="211" spans="1:65" s="2" customFormat="1" ht="39">
      <c r="A211" s="34"/>
      <c r="B211" s="35"/>
      <c r="C211" s="36"/>
      <c r="D211" s="204" t="s">
        <v>174</v>
      </c>
      <c r="E211" s="36"/>
      <c r="F211" s="205" t="s">
        <v>3391</v>
      </c>
      <c r="G211" s="36"/>
      <c r="H211" s="36"/>
      <c r="I211" s="206"/>
      <c r="J211" s="36"/>
      <c r="K211" s="36"/>
      <c r="L211" s="39"/>
      <c r="M211" s="207"/>
      <c r="N211" s="208"/>
      <c r="O211" s="71"/>
      <c r="P211" s="71"/>
      <c r="Q211" s="71"/>
      <c r="R211" s="71"/>
      <c r="S211" s="71"/>
      <c r="T211" s="72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174</v>
      </c>
      <c r="AU211" s="17" t="s">
        <v>84</v>
      </c>
    </row>
    <row r="212" spans="1:65" s="12" customFormat="1" ht="25.9" customHeight="1">
      <c r="B212" s="175"/>
      <c r="C212" s="176"/>
      <c r="D212" s="177" t="s">
        <v>75</v>
      </c>
      <c r="E212" s="178" t="s">
        <v>1056</v>
      </c>
      <c r="F212" s="178" t="s">
        <v>1057</v>
      </c>
      <c r="G212" s="176"/>
      <c r="H212" s="176"/>
      <c r="I212" s="179"/>
      <c r="J212" s="180">
        <f>BK212</f>
        <v>0</v>
      </c>
      <c r="K212" s="176"/>
      <c r="L212" s="181"/>
      <c r="M212" s="182"/>
      <c r="N212" s="183"/>
      <c r="O212" s="183"/>
      <c r="P212" s="184">
        <f>P213</f>
        <v>0</v>
      </c>
      <c r="Q212" s="183"/>
      <c r="R212" s="184">
        <f>R213</f>
        <v>0</v>
      </c>
      <c r="S212" s="183"/>
      <c r="T212" s="185">
        <f>T213</f>
        <v>0</v>
      </c>
      <c r="AR212" s="186" t="s">
        <v>84</v>
      </c>
      <c r="AT212" s="187" t="s">
        <v>75</v>
      </c>
      <c r="AU212" s="187" t="s">
        <v>76</v>
      </c>
      <c r="AY212" s="186" t="s">
        <v>164</v>
      </c>
      <c r="BK212" s="188">
        <f>BK213</f>
        <v>0</v>
      </c>
    </row>
    <row r="213" spans="1:65" s="12" customFormat="1" ht="22.9" customHeight="1">
      <c r="B213" s="175"/>
      <c r="C213" s="176"/>
      <c r="D213" s="177" t="s">
        <v>75</v>
      </c>
      <c r="E213" s="189" t="s">
        <v>1305</v>
      </c>
      <c r="F213" s="189" t="s">
        <v>1306</v>
      </c>
      <c r="G213" s="176"/>
      <c r="H213" s="176"/>
      <c r="I213" s="179"/>
      <c r="J213" s="190">
        <f>BK213</f>
        <v>0</v>
      </c>
      <c r="K213" s="176"/>
      <c r="L213" s="181"/>
      <c r="M213" s="182"/>
      <c r="N213" s="183"/>
      <c r="O213" s="183"/>
      <c r="P213" s="184">
        <f>SUM(P214:P216)</f>
        <v>0</v>
      </c>
      <c r="Q213" s="183"/>
      <c r="R213" s="184">
        <f>SUM(R214:R216)</f>
        <v>0</v>
      </c>
      <c r="S213" s="183"/>
      <c r="T213" s="185">
        <f>SUM(T214:T216)</f>
        <v>0</v>
      </c>
      <c r="AR213" s="186" t="s">
        <v>84</v>
      </c>
      <c r="AT213" s="187" t="s">
        <v>75</v>
      </c>
      <c r="AU213" s="187" t="s">
        <v>82</v>
      </c>
      <c r="AY213" s="186" t="s">
        <v>164</v>
      </c>
      <c r="BK213" s="188">
        <f>SUM(BK214:BK216)</f>
        <v>0</v>
      </c>
    </row>
    <row r="214" spans="1:65" s="2" customFormat="1" ht="14.45" customHeight="1">
      <c r="A214" s="34"/>
      <c r="B214" s="35"/>
      <c r="C214" s="191" t="s">
        <v>3001</v>
      </c>
      <c r="D214" s="191" t="s">
        <v>167</v>
      </c>
      <c r="E214" s="192" t="s">
        <v>1420</v>
      </c>
      <c r="F214" s="193" t="s">
        <v>1421</v>
      </c>
      <c r="G214" s="194" t="s">
        <v>244</v>
      </c>
      <c r="H214" s="195">
        <v>8.5</v>
      </c>
      <c r="I214" s="196"/>
      <c r="J214" s="197">
        <f>ROUND(I214*H214,2)</f>
        <v>0</v>
      </c>
      <c r="K214" s="193" t="s">
        <v>171</v>
      </c>
      <c r="L214" s="39"/>
      <c r="M214" s="198" t="s">
        <v>1</v>
      </c>
      <c r="N214" s="199" t="s">
        <v>42</v>
      </c>
      <c r="O214" s="71"/>
      <c r="P214" s="200">
        <f>O214*H214</f>
        <v>0</v>
      </c>
      <c r="Q214" s="200">
        <v>0</v>
      </c>
      <c r="R214" s="200">
        <f>Q214*H214</f>
        <v>0</v>
      </c>
      <c r="S214" s="200">
        <v>0</v>
      </c>
      <c r="T214" s="201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2" t="s">
        <v>865</v>
      </c>
      <c r="AT214" s="202" t="s">
        <v>167</v>
      </c>
      <c r="AU214" s="202" t="s">
        <v>84</v>
      </c>
      <c r="AY214" s="17" t="s">
        <v>164</v>
      </c>
      <c r="BE214" s="203">
        <f>IF(N214="základní",J214,0)</f>
        <v>0</v>
      </c>
      <c r="BF214" s="203">
        <f>IF(N214="snížená",J214,0)</f>
        <v>0</v>
      </c>
      <c r="BG214" s="203">
        <f>IF(N214="zákl. přenesená",J214,0)</f>
        <v>0</v>
      </c>
      <c r="BH214" s="203">
        <f>IF(N214="sníž. přenesená",J214,0)</f>
        <v>0</v>
      </c>
      <c r="BI214" s="203">
        <f>IF(N214="nulová",J214,0)</f>
        <v>0</v>
      </c>
      <c r="BJ214" s="17" t="s">
        <v>84</v>
      </c>
      <c r="BK214" s="203">
        <f>ROUND(I214*H214,2)</f>
        <v>0</v>
      </c>
      <c r="BL214" s="17" t="s">
        <v>865</v>
      </c>
      <c r="BM214" s="202" t="s">
        <v>3467</v>
      </c>
    </row>
    <row r="215" spans="1:65" s="2" customFormat="1" ht="19.5">
      <c r="A215" s="34"/>
      <c r="B215" s="35"/>
      <c r="C215" s="36"/>
      <c r="D215" s="204" t="s">
        <v>174</v>
      </c>
      <c r="E215" s="36"/>
      <c r="F215" s="205" t="s">
        <v>1423</v>
      </c>
      <c r="G215" s="36"/>
      <c r="H215" s="36"/>
      <c r="I215" s="206"/>
      <c r="J215" s="36"/>
      <c r="K215" s="36"/>
      <c r="L215" s="39"/>
      <c r="M215" s="207"/>
      <c r="N215" s="208"/>
      <c r="O215" s="71"/>
      <c r="P215" s="71"/>
      <c r="Q215" s="71"/>
      <c r="R215" s="71"/>
      <c r="S215" s="71"/>
      <c r="T215" s="72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174</v>
      </c>
      <c r="AU215" s="17" t="s">
        <v>84</v>
      </c>
    </row>
    <row r="216" spans="1:65" s="13" customFormat="1" ht="11.25">
      <c r="B216" s="209"/>
      <c r="C216" s="210"/>
      <c r="D216" s="204" t="s">
        <v>176</v>
      </c>
      <c r="E216" s="211" t="s">
        <v>1</v>
      </c>
      <c r="F216" s="212" t="s">
        <v>3468</v>
      </c>
      <c r="G216" s="210"/>
      <c r="H216" s="213">
        <v>8.5</v>
      </c>
      <c r="I216" s="214"/>
      <c r="J216" s="210"/>
      <c r="K216" s="210"/>
      <c r="L216" s="215"/>
      <c r="M216" s="259"/>
      <c r="N216" s="260"/>
      <c r="O216" s="260"/>
      <c r="P216" s="260"/>
      <c r="Q216" s="260"/>
      <c r="R216" s="260"/>
      <c r="S216" s="260"/>
      <c r="T216" s="261"/>
      <c r="AT216" s="219" t="s">
        <v>176</v>
      </c>
      <c r="AU216" s="219" t="s">
        <v>84</v>
      </c>
      <c r="AV216" s="13" t="s">
        <v>84</v>
      </c>
      <c r="AW216" s="13" t="s">
        <v>32</v>
      </c>
      <c r="AX216" s="13" t="s">
        <v>82</v>
      </c>
      <c r="AY216" s="219" t="s">
        <v>164</v>
      </c>
    </row>
    <row r="217" spans="1:65" s="2" customFormat="1" ht="6.95" customHeight="1">
      <c r="A217" s="34"/>
      <c r="B217" s="54"/>
      <c r="C217" s="55"/>
      <c r="D217" s="55"/>
      <c r="E217" s="55"/>
      <c r="F217" s="55"/>
      <c r="G217" s="55"/>
      <c r="H217" s="55"/>
      <c r="I217" s="55"/>
      <c r="J217" s="55"/>
      <c r="K217" s="55"/>
      <c r="L217" s="39"/>
      <c r="M217" s="34"/>
      <c r="O217" s="34"/>
      <c r="P217" s="34"/>
      <c r="Q217" s="34"/>
      <c r="R217" s="34"/>
      <c r="S217" s="34"/>
      <c r="T217" s="34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</row>
  </sheetData>
  <sheetProtection algorithmName="SHA-512" hashValue="tdnQ//yChL8u9o9JF1Qg7pDhanJI2pt3brEeO6BNuQ279SROAl3RGzsB/af1PlzVNbPGcnMemw01H17fpiHDug==" saltValue="Ylya9Fx5v8zxQ8TigNF/OXIz0lq+VOIFl6IUkyc0WxyMqoDELFLnzm1DfBcn/hpv5lUnoaTyuigU85VK7iAZ6w==" spinCount="100000" sheet="1" objects="1" scenarios="1" formatColumns="0" formatRows="0" autoFilter="0"/>
  <autoFilter ref="C127:K216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7" t="s">
        <v>104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82</v>
      </c>
    </row>
    <row r="4" spans="1:46" s="1" customFormat="1" ht="24.95" customHeight="1">
      <c r="B4" s="20"/>
      <c r="D4" s="117" t="s">
        <v>108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07" t="str">
        <f>'Rekapitulace stavby'!K6</f>
        <v>Stavební úpravy č.p. 45 (RD s 3 byty) - Borová</v>
      </c>
      <c r="F7" s="308"/>
      <c r="G7" s="308"/>
      <c r="H7" s="308"/>
      <c r="L7" s="20"/>
    </row>
    <row r="8" spans="1:46" s="1" customFormat="1" ht="12" customHeight="1">
      <c r="B8" s="20"/>
      <c r="D8" s="119" t="s">
        <v>109</v>
      </c>
      <c r="L8" s="20"/>
    </row>
    <row r="9" spans="1:46" s="2" customFormat="1" ht="16.5" customHeight="1">
      <c r="A9" s="34"/>
      <c r="B9" s="39"/>
      <c r="C9" s="34"/>
      <c r="D9" s="34"/>
      <c r="E9" s="307" t="s">
        <v>110</v>
      </c>
      <c r="F9" s="309"/>
      <c r="G9" s="309"/>
      <c r="H9" s="30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111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0" t="s">
        <v>3469</v>
      </c>
      <c r="F11" s="309"/>
      <c r="G11" s="309"/>
      <c r="H11" s="309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10" t="s">
        <v>21</v>
      </c>
      <c r="G14" s="34"/>
      <c r="H14" s="34"/>
      <c r="I14" s="119" t="s">
        <v>22</v>
      </c>
      <c r="J14" s="120" t="str">
        <f>'Rekapitulace stavby'!AN8</f>
        <v>16. 3. 2021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24</v>
      </c>
      <c r="E16" s="34"/>
      <c r="F16" s="34"/>
      <c r="G16" s="34"/>
      <c r="H16" s="34"/>
      <c r="I16" s="119" t="s">
        <v>25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26</v>
      </c>
      <c r="F17" s="34"/>
      <c r="G17" s="34"/>
      <c r="H17" s="34"/>
      <c r="I17" s="119" t="s">
        <v>27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28</v>
      </c>
      <c r="E19" s="34"/>
      <c r="F19" s="34"/>
      <c r="G19" s="34"/>
      <c r="H19" s="34"/>
      <c r="I19" s="119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1" t="str">
        <f>'Rekapitulace stavby'!E14</f>
        <v>Vyplň údaj</v>
      </c>
      <c r="F20" s="312"/>
      <c r="G20" s="312"/>
      <c r="H20" s="312"/>
      <c r="I20" s="119" t="s">
        <v>27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30</v>
      </c>
      <c r="E22" s="34"/>
      <c r="F22" s="34"/>
      <c r="G22" s="34"/>
      <c r="H22" s="34"/>
      <c r="I22" s="119" t="s">
        <v>25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31</v>
      </c>
      <c r="F23" s="34"/>
      <c r="G23" s="34"/>
      <c r="H23" s="34"/>
      <c r="I23" s="119" t="s">
        <v>27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33</v>
      </c>
      <c r="E25" s="34"/>
      <c r="F25" s="34"/>
      <c r="G25" s="34"/>
      <c r="H25" s="34"/>
      <c r="I25" s="119" t="s">
        <v>25</v>
      </c>
      <c r="J25" s="110" t="s">
        <v>34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">
        <v>31</v>
      </c>
      <c r="F26" s="34"/>
      <c r="G26" s="34"/>
      <c r="H26" s="34"/>
      <c r="I26" s="119" t="s">
        <v>27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35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1"/>
      <c r="B29" s="122"/>
      <c r="C29" s="121"/>
      <c r="D29" s="121"/>
      <c r="E29" s="313" t="s">
        <v>1</v>
      </c>
      <c r="F29" s="313"/>
      <c r="G29" s="313"/>
      <c r="H29" s="313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36</v>
      </c>
      <c r="E32" s="34"/>
      <c r="F32" s="34"/>
      <c r="G32" s="34"/>
      <c r="H32" s="34"/>
      <c r="I32" s="34"/>
      <c r="J32" s="126">
        <f>ROUND(J124,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7" t="s">
        <v>38</v>
      </c>
      <c r="G34" s="34"/>
      <c r="H34" s="34"/>
      <c r="I34" s="127" t="s">
        <v>37</v>
      </c>
      <c r="J34" s="127" t="s">
        <v>39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8" t="s">
        <v>40</v>
      </c>
      <c r="E35" s="119" t="s">
        <v>41</v>
      </c>
      <c r="F35" s="129">
        <f>ROUND((SUM(BE124:BE207)),  2)</f>
        <v>0</v>
      </c>
      <c r="G35" s="34"/>
      <c r="H35" s="34"/>
      <c r="I35" s="130">
        <v>0.21</v>
      </c>
      <c r="J35" s="129">
        <f>ROUND(((SUM(BE124:BE207))*I35),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42</v>
      </c>
      <c r="F36" s="129">
        <f>ROUND((SUM(BF124:BF207)),  2)</f>
        <v>0</v>
      </c>
      <c r="G36" s="34"/>
      <c r="H36" s="34"/>
      <c r="I36" s="130">
        <v>0.15</v>
      </c>
      <c r="J36" s="129">
        <f>ROUND(((SUM(BF124:BF207))*I36),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43</v>
      </c>
      <c r="F37" s="129">
        <f>ROUND((SUM(BG124:BG207)),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44</v>
      </c>
      <c r="F38" s="129">
        <f>ROUND((SUM(BH124:BH207)),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45</v>
      </c>
      <c r="F39" s="129">
        <f>ROUND((SUM(BI124:BI207)),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46</v>
      </c>
      <c r="E41" s="133"/>
      <c r="F41" s="133"/>
      <c r="G41" s="134" t="s">
        <v>47</v>
      </c>
      <c r="H41" s="135" t="s">
        <v>48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49</v>
      </c>
      <c r="E50" s="139"/>
      <c r="F50" s="139"/>
      <c r="G50" s="138" t="s">
        <v>50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51</v>
      </c>
      <c r="E61" s="141"/>
      <c r="F61" s="142" t="s">
        <v>52</v>
      </c>
      <c r="G61" s="140" t="s">
        <v>51</v>
      </c>
      <c r="H61" s="141"/>
      <c r="I61" s="141"/>
      <c r="J61" s="143" t="s">
        <v>52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53</v>
      </c>
      <c r="E65" s="144"/>
      <c r="F65" s="144"/>
      <c r="G65" s="138" t="s">
        <v>54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51</v>
      </c>
      <c r="E76" s="141"/>
      <c r="F76" s="142" t="s">
        <v>52</v>
      </c>
      <c r="G76" s="140" t="s">
        <v>51</v>
      </c>
      <c r="H76" s="141"/>
      <c r="I76" s="141"/>
      <c r="J76" s="143" t="s">
        <v>52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113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14" t="str">
        <f>E7</f>
        <v>Stavební úpravy č.p. 45 (RD s 3 byty) - Borová</v>
      </c>
      <c r="F85" s="315"/>
      <c r="G85" s="315"/>
      <c r="H85" s="31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109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14" t="s">
        <v>110</v>
      </c>
      <c r="F87" s="316"/>
      <c r="G87" s="316"/>
      <c r="H87" s="31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111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62" t="str">
        <f>E11</f>
        <v>SO 08 - Výměna stávající vodovodní přípojky</v>
      </c>
      <c r="F89" s="316"/>
      <c r="G89" s="316"/>
      <c r="H89" s="31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Borová</v>
      </c>
      <c r="G91" s="36"/>
      <c r="H91" s="36"/>
      <c r="I91" s="29" t="s">
        <v>22</v>
      </c>
      <c r="J91" s="66" t="str">
        <f>IF(J14="","",J14)</f>
        <v>16. 3. 2021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24</v>
      </c>
      <c r="D93" s="36"/>
      <c r="E93" s="36"/>
      <c r="F93" s="27" t="str">
        <f>E17</f>
        <v>Obec Borová</v>
      </c>
      <c r="G93" s="36"/>
      <c r="H93" s="36"/>
      <c r="I93" s="29" t="s">
        <v>30</v>
      </c>
      <c r="J93" s="32" t="str">
        <f>E23</f>
        <v>Ing. Miloš Vondřejc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28</v>
      </c>
      <c r="D94" s="36"/>
      <c r="E94" s="36"/>
      <c r="F94" s="27" t="str">
        <f>IF(E20="","",E20)</f>
        <v>Vyplň údaj</v>
      </c>
      <c r="G94" s="36"/>
      <c r="H94" s="36"/>
      <c r="I94" s="29" t="s">
        <v>33</v>
      </c>
      <c r="J94" s="32" t="str">
        <f>E26</f>
        <v>Ing. Miloš Vondřejc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49" t="s">
        <v>114</v>
      </c>
      <c r="D96" s="150"/>
      <c r="E96" s="150"/>
      <c r="F96" s="150"/>
      <c r="G96" s="150"/>
      <c r="H96" s="150"/>
      <c r="I96" s="150"/>
      <c r="J96" s="151" t="s">
        <v>115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52" t="s">
        <v>116</v>
      </c>
      <c r="D98" s="36"/>
      <c r="E98" s="36"/>
      <c r="F98" s="36"/>
      <c r="G98" s="36"/>
      <c r="H98" s="36"/>
      <c r="I98" s="36"/>
      <c r="J98" s="84">
        <f>J124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117</v>
      </c>
    </row>
    <row r="99" spans="1:47" s="9" customFormat="1" ht="24.95" customHeight="1">
      <c r="B99" s="153"/>
      <c r="C99" s="154"/>
      <c r="D99" s="155" t="s">
        <v>118</v>
      </c>
      <c r="E99" s="156"/>
      <c r="F99" s="156"/>
      <c r="G99" s="156"/>
      <c r="H99" s="156"/>
      <c r="I99" s="156"/>
      <c r="J99" s="157">
        <f>J125</f>
        <v>0</v>
      </c>
      <c r="K99" s="154"/>
      <c r="L99" s="158"/>
    </row>
    <row r="100" spans="1:47" s="10" customFormat="1" ht="19.899999999999999" customHeight="1">
      <c r="B100" s="159"/>
      <c r="C100" s="104"/>
      <c r="D100" s="160" t="s">
        <v>119</v>
      </c>
      <c r="E100" s="161"/>
      <c r="F100" s="161"/>
      <c r="G100" s="161"/>
      <c r="H100" s="161"/>
      <c r="I100" s="161"/>
      <c r="J100" s="162">
        <f>J126</f>
        <v>0</v>
      </c>
      <c r="K100" s="104"/>
      <c r="L100" s="163"/>
    </row>
    <row r="101" spans="1:47" s="10" customFormat="1" ht="19.899999999999999" customHeight="1">
      <c r="B101" s="159"/>
      <c r="C101" s="104"/>
      <c r="D101" s="160" t="s">
        <v>3352</v>
      </c>
      <c r="E101" s="161"/>
      <c r="F101" s="161"/>
      <c r="G101" s="161"/>
      <c r="H101" s="161"/>
      <c r="I101" s="161"/>
      <c r="J101" s="162">
        <f>J169</f>
        <v>0</v>
      </c>
      <c r="K101" s="104"/>
      <c r="L101" s="163"/>
    </row>
    <row r="102" spans="1:47" s="10" customFormat="1" ht="19.899999999999999" customHeight="1">
      <c r="B102" s="159"/>
      <c r="C102" s="104"/>
      <c r="D102" s="160" t="s">
        <v>126</v>
      </c>
      <c r="E102" s="161"/>
      <c r="F102" s="161"/>
      <c r="G102" s="161"/>
      <c r="H102" s="161"/>
      <c r="I102" s="161"/>
      <c r="J102" s="162">
        <f>J205</f>
        <v>0</v>
      </c>
      <c r="K102" s="104"/>
      <c r="L102" s="163"/>
    </row>
    <row r="103" spans="1:47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47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47" s="2" customFormat="1" ht="6.95" customHeight="1">
      <c r="A108" s="34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24.95" customHeight="1">
      <c r="A109" s="34"/>
      <c r="B109" s="35"/>
      <c r="C109" s="23" t="s">
        <v>149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2" customHeight="1">
      <c r="A111" s="34"/>
      <c r="B111" s="35"/>
      <c r="C111" s="29" t="s">
        <v>16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6.5" customHeight="1">
      <c r="A112" s="34"/>
      <c r="B112" s="35"/>
      <c r="C112" s="36"/>
      <c r="D112" s="36"/>
      <c r="E112" s="314" t="str">
        <f>E7</f>
        <v>Stavební úpravy č.p. 45 (RD s 3 byty) - Borová</v>
      </c>
      <c r="F112" s="315"/>
      <c r="G112" s="315"/>
      <c r="H112" s="315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1" customFormat="1" ht="12" customHeight="1">
      <c r="B113" s="21"/>
      <c r="C113" s="29" t="s">
        <v>109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pans="1:65" s="2" customFormat="1" ht="16.5" customHeight="1">
      <c r="A114" s="34"/>
      <c r="B114" s="35"/>
      <c r="C114" s="36"/>
      <c r="D114" s="36"/>
      <c r="E114" s="314" t="s">
        <v>110</v>
      </c>
      <c r="F114" s="316"/>
      <c r="G114" s="316"/>
      <c r="H114" s="31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111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6.5" customHeight="1">
      <c r="A116" s="34"/>
      <c r="B116" s="35"/>
      <c r="C116" s="36"/>
      <c r="D116" s="36"/>
      <c r="E116" s="262" t="str">
        <f>E11</f>
        <v>SO 08 - Výměna stávající vodovodní přípojky</v>
      </c>
      <c r="F116" s="316"/>
      <c r="G116" s="316"/>
      <c r="H116" s="31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>
      <c r="A118" s="34"/>
      <c r="B118" s="35"/>
      <c r="C118" s="29" t="s">
        <v>20</v>
      </c>
      <c r="D118" s="36"/>
      <c r="E118" s="36"/>
      <c r="F118" s="27" t="str">
        <f>F14</f>
        <v>Borová</v>
      </c>
      <c r="G118" s="36"/>
      <c r="H118" s="36"/>
      <c r="I118" s="29" t="s">
        <v>22</v>
      </c>
      <c r="J118" s="66" t="str">
        <f>IF(J14="","",J14)</f>
        <v>16. 3. 2021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24</v>
      </c>
      <c r="D120" s="36"/>
      <c r="E120" s="36"/>
      <c r="F120" s="27" t="str">
        <f>E17</f>
        <v>Obec Borová</v>
      </c>
      <c r="G120" s="36"/>
      <c r="H120" s="36"/>
      <c r="I120" s="29" t="s">
        <v>30</v>
      </c>
      <c r="J120" s="32" t="str">
        <f>E23</f>
        <v>Ing. Miloš Vondřejc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9" t="s">
        <v>28</v>
      </c>
      <c r="D121" s="36"/>
      <c r="E121" s="36"/>
      <c r="F121" s="27" t="str">
        <f>IF(E20="","",E20)</f>
        <v>Vyplň údaj</v>
      </c>
      <c r="G121" s="36"/>
      <c r="H121" s="36"/>
      <c r="I121" s="29" t="s">
        <v>33</v>
      </c>
      <c r="J121" s="32" t="str">
        <f>E26</f>
        <v>Ing. Miloš Vondřejc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3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1" customFormat="1" ht="29.25" customHeight="1">
      <c r="A123" s="164"/>
      <c r="B123" s="165"/>
      <c r="C123" s="166" t="s">
        <v>150</v>
      </c>
      <c r="D123" s="167" t="s">
        <v>61</v>
      </c>
      <c r="E123" s="167" t="s">
        <v>57</v>
      </c>
      <c r="F123" s="167" t="s">
        <v>58</v>
      </c>
      <c r="G123" s="167" t="s">
        <v>151</v>
      </c>
      <c r="H123" s="167" t="s">
        <v>152</v>
      </c>
      <c r="I123" s="167" t="s">
        <v>153</v>
      </c>
      <c r="J123" s="167" t="s">
        <v>115</v>
      </c>
      <c r="K123" s="168" t="s">
        <v>154</v>
      </c>
      <c r="L123" s="169"/>
      <c r="M123" s="75" t="s">
        <v>1</v>
      </c>
      <c r="N123" s="76" t="s">
        <v>40</v>
      </c>
      <c r="O123" s="76" t="s">
        <v>155</v>
      </c>
      <c r="P123" s="76" t="s">
        <v>156</v>
      </c>
      <c r="Q123" s="76" t="s">
        <v>157</v>
      </c>
      <c r="R123" s="76" t="s">
        <v>158</v>
      </c>
      <c r="S123" s="76" t="s">
        <v>159</v>
      </c>
      <c r="T123" s="77" t="s">
        <v>160</v>
      </c>
      <c r="U123" s="164"/>
      <c r="V123" s="164"/>
      <c r="W123" s="164"/>
      <c r="X123" s="164"/>
      <c r="Y123" s="164"/>
      <c r="Z123" s="164"/>
      <c r="AA123" s="164"/>
      <c r="AB123" s="164"/>
      <c r="AC123" s="164"/>
      <c r="AD123" s="164"/>
      <c r="AE123" s="164"/>
    </row>
    <row r="124" spans="1:65" s="2" customFormat="1" ht="22.9" customHeight="1">
      <c r="A124" s="34"/>
      <c r="B124" s="35"/>
      <c r="C124" s="82" t="s">
        <v>161</v>
      </c>
      <c r="D124" s="36"/>
      <c r="E124" s="36"/>
      <c r="F124" s="36"/>
      <c r="G124" s="36"/>
      <c r="H124" s="36"/>
      <c r="I124" s="36"/>
      <c r="J124" s="170">
        <f>BK124</f>
        <v>0</v>
      </c>
      <c r="K124" s="36"/>
      <c r="L124" s="39"/>
      <c r="M124" s="78"/>
      <c r="N124" s="171"/>
      <c r="O124" s="79"/>
      <c r="P124" s="172">
        <f>P125</f>
        <v>0</v>
      </c>
      <c r="Q124" s="79"/>
      <c r="R124" s="172">
        <f>R125</f>
        <v>19.737937500000001</v>
      </c>
      <c r="S124" s="79"/>
      <c r="T124" s="173">
        <f>T125</f>
        <v>7.6800000000000002E-3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75</v>
      </c>
      <c r="AU124" s="17" t="s">
        <v>117</v>
      </c>
      <c r="BK124" s="174">
        <f>BK125</f>
        <v>0</v>
      </c>
    </row>
    <row r="125" spans="1:65" s="12" customFormat="1" ht="25.9" customHeight="1">
      <c r="B125" s="175"/>
      <c r="C125" s="176"/>
      <c r="D125" s="177" t="s">
        <v>75</v>
      </c>
      <c r="E125" s="178" t="s">
        <v>162</v>
      </c>
      <c r="F125" s="178" t="s">
        <v>163</v>
      </c>
      <c r="G125" s="176"/>
      <c r="H125" s="176"/>
      <c r="I125" s="179"/>
      <c r="J125" s="180">
        <f>BK125</f>
        <v>0</v>
      </c>
      <c r="K125" s="176"/>
      <c r="L125" s="181"/>
      <c r="M125" s="182"/>
      <c r="N125" s="183"/>
      <c r="O125" s="183"/>
      <c r="P125" s="184">
        <f>P126+P169+P205</f>
        <v>0</v>
      </c>
      <c r="Q125" s="183"/>
      <c r="R125" s="184">
        <f>R126+R169+R205</f>
        <v>19.737937500000001</v>
      </c>
      <c r="S125" s="183"/>
      <c r="T125" s="185">
        <f>T126+T169+T205</f>
        <v>7.6800000000000002E-3</v>
      </c>
      <c r="AR125" s="186" t="s">
        <v>82</v>
      </c>
      <c r="AT125" s="187" t="s">
        <v>75</v>
      </c>
      <c r="AU125" s="187" t="s">
        <v>76</v>
      </c>
      <c r="AY125" s="186" t="s">
        <v>164</v>
      </c>
      <c r="BK125" s="188">
        <f>BK126+BK169+BK205</f>
        <v>0</v>
      </c>
    </row>
    <row r="126" spans="1:65" s="12" customFormat="1" ht="22.9" customHeight="1">
      <c r="B126" s="175"/>
      <c r="C126" s="176"/>
      <c r="D126" s="177" t="s">
        <v>75</v>
      </c>
      <c r="E126" s="189" t="s">
        <v>82</v>
      </c>
      <c r="F126" s="189" t="s">
        <v>165</v>
      </c>
      <c r="G126" s="176"/>
      <c r="H126" s="176"/>
      <c r="I126" s="179"/>
      <c r="J126" s="190">
        <f>BK126</f>
        <v>0</v>
      </c>
      <c r="K126" s="176"/>
      <c r="L126" s="181"/>
      <c r="M126" s="182"/>
      <c r="N126" s="183"/>
      <c r="O126" s="183"/>
      <c r="P126" s="184">
        <f>SUM(P127:P168)</f>
        <v>0</v>
      </c>
      <c r="Q126" s="183"/>
      <c r="R126" s="184">
        <f>SUM(R127:R168)</f>
        <v>19.696650000000002</v>
      </c>
      <c r="S126" s="183"/>
      <c r="T126" s="185">
        <f>SUM(T127:T168)</f>
        <v>0</v>
      </c>
      <c r="AR126" s="186" t="s">
        <v>82</v>
      </c>
      <c r="AT126" s="187" t="s">
        <v>75</v>
      </c>
      <c r="AU126" s="187" t="s">
        <v>82</v>
      </c>
      <c r="AY126" s="186" t="s">
        <v>164</v>
      </c>
      <c r="BK126" s="188">
        <f>SUM(BK127:BK168)</f>
        <v>0</v>
      </c>
    </row>
    <row r="127" spans="1:65" s="2" customFormat="1" ht="24.2" customHeight="1">
      <c r="A127" s="34"/>
      <c r="B127" s="35"/>
      <c r="C127" s="191" t="s">
        <v>241</v>
      </c>
      <c r="D127" s="191" t="s">
        <v>167</v>
      </c>
      <c r="E127" s="192" t="s">
        <v>3470</v>
      </c>
      <c r="F127" s="193" t="s">
        <v>3471</v>
      </c>
      <c r="G127" s="194" t="s">
        <v>258</v>
      </c>
      <c r="H127" s="195">
        <v>15</v>
      </c>
      <c r="I127" s="196"/>
      <c r="J127" s="197">
        <f>ROUND(I127*H127,2)</f>
        <v>0</v>
      </c>
      <c r="K127" s="193" t="s">
        <v>171</v>
      </c>
      <c r="L127" s="39"/>
      <c r="M127" s="198" t="s">
        <v>1</v>
      </c>
      <c r="N127" s="199" t="s">
        <v>42</v>
      </c>
      <c r="O127" s="71"/>
      <c r="P127" s="200">
        <f>O127*H127</f>
        <v>0</v>
      </c>
      <c r="Q127" s="200">
        <v>0</v>
      </c>
      <c r="R127" s="200">
        <f>Q127*H127</f>
        <v>0</v>
      </c>
      <c r="S127" s="200">
        <v>0</v>
      </c>
      <c r="T127" s="201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2" t="s">
        <v>172</v>
      </c>
      <c r="AT127" s="202" t="s">
        <v>167</v>
      </c>
      <c r="AU127" s="202" t="s">
        <v>84</v>
      </c>
      <c r="AY127" s="17" t="s">
        <v>164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17" t="s">
        <v>84</v>
      </c>
      <c r="BK127" s="203">
        <f>ROUND(I127*H127,2)</f>
        <v>0</v>
      </c>
      <c r="BL127" s="17" t="s">
        <v>172</v>
      </c>
      <c r="BM127" s="202" t="s">
        <v>3472</v>
      </c>
    </row>
    <row r="128" spans="1:65" s="2" customFormat="1" ht="29.25">
      <c r="A128" s="34"/>
      <c r="B128" s="35"/>
      <c r="C128" s="36"/>
      <c r="D128" s="204" t="s">
        <v>174</v>
      </c>
      <c r="E128" s="36"/>
      <c r="F128" s="205" t="s">
        <v>3473</v>
      </c>
      <c r="G128" s="36"/>
      <c r="H128" s="36"/>
      <c r="I128" s="206"/>
      <c r="J128" s="36"/>
      <c r="K128" s="36"/>
      <c r="L128" s="39"/>
      <c r="M128" s="207"/>
      <c r="N128" s="208"/>
      <c r="O128" s="71"/>
      <c r="P128" s="71"/>
      <c r="Q128" s="71"/>
      <c r="R128" s="71"/>
      <c r="S128" s="71"/>
      <c r="T128" s="72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174</v>
      </c>
      <c r="AU128" s="17" t="s">
        <v>84</v>
      </c>
    </row>
    <row r="129" spans="1:65" s="13" customFormat="1" ht="11.25">
      <c r="B129" s="209"/>
      <c r="C129" s="210"/>
      <c r="D129" s="204" t="s">
        <v>176</v>
      </c>
      <c r="E129" s="211" t="s">
        <v>1</v>
      </c>
      <c r="F129" s="212" t="s">
        <v>3474</v>
      </c>
      <c r="G129" s="210"/>
      <c r="H129" s="213">
        <v>15</v>
      </c>
      <c r="I129" s="214"/>
      <c r="J129" s="210"/>
      <c r="K129" s="210"/>
      <c r="L129" s="215"/>
      <c r="M129" s="216"/>
      <c r="N129" s="217"/>
      <c r="O129" s="217"/>
      <c r="P129" s="217"/>
      <c r="Q129" s="217"/>
      <c r="R129" s="217"/>
      <c r="S129" s="217"/>
      <c r="T129" s="218"/>
      <c r="AT129" s="219" t="s">
        <v>176</v>
      </c>
      <c r="AU129" s="219" t="s">
        <v>84</v>
      </c>
      <c r="AV129" s="13" t="s">
        <v>84</v>
      </c>
      <c r="AW129" s="13" t="s">
        <v>32</v>
      </c>
      <c r="AX129" s="13" t="s">
        <v>82</v>
      </c>
      <c r="AY129" s="219" t="s">
        <v>164</v>
      </c>
    </row>
    <row r="130" spans="1:65" s="2" customFormat="1" ht="24.2" customHeight="1">
      <c r="A130" s="34"/>
      <c r="B130" s="35"/>
      <c r="C130" s="191" t="s">
        <v>2138</v>
      </c>
      <c r="D130" s="191" t="s">
        <v>167</v>
      </c>
      <c r="E130" s="192" t="s">
        <v>3475</v>
      </c>
      <c r="F130" s="193" t="s">
        <v>3476</v>
      </c>
      <c r="G130" s="194" t="s">
        <v>244</v>
      </c>
      <c r="H130" s="195">
        <v>3</v>
      </c>
      <c r="I130" s="196"/>
      <c r="J130" s="197">
        <f>ROUND(I130*H130,2)</f>
        <v>0</v>
      </c>
      <c r="K130" s="193" t="s">
        <v>171</v>
      </c>
      <c r="L130" s="39"/>
      <c r="M130" s="198" t="s">
        <v>1</v>
      </c>
      <c r="N130" s="199" t="s">
        <v>42</v>
      </c>
      <c r="O130" s="71"/>
      <c r="P130" s="200">
        <f>O130*H130</f>
        <v>0</v>
      </c>
      <c r="Q130" s="200">
        <v>3.6900000000000002E-2</v>
      </c>
      <c r="R130" s="200">
        <f>Q130*H130</f>
        <v>0.11070000000000001</v>
      </c>
      <c r="S130" s="200">
        <v>0</v>
      </c>
      <c r="T130" s="201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2" t="s">
        <v>172</v>
      </c>
      <c r="AT130" s="202" t="s">
        <v>167</v>
      </c>
      <c r="AU130" s="202" t="s">
        <v>84</v>
      </c>
      <c r="AY130" s="17" t="s">
        <v>164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17" t="s">
        <v>84</v>
      </c>
      <c r="BK130" s="203">
        <f>ROUND(I130*H130,2)</f>
        <v>0</v>
      </c>
      <c r="BL130" s="17" t="s">
        <v>172</v>
      </c>
      <c r="BM130" s="202" t="s">
        <v>3477</v>
      </c>
    </row>
    <row r="131" spans="1:65" s="2" customFormat="1" ht="48.75">
      <c r="A131" s="34"/>
      <c r="B131" s="35"/>
      <c r="C131" s="36"/>
      <c r="D131" s="204" t="s">
        <v>174</v>
      </c>
      <c r="E131" s="36"/>
      <c r="F131" s="205" t="s">
        <v>3478</v>
      </c>
      <c r="G131" s="36"/>
      <c r="H131" s="36"/>
      <c r="I131" s="206"/>
      <c r="J131" s="36"/>
      <c r="K131" s="36"/>
      <c r="L131" s="39"/>
      <c r="M131" s="207"/>
      <c r="N131" s="208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174</v>
      </c>
      <c r="AU131" s="17" t="s">
        <v>84</v>
      </c>
    </row>
    <row r="132" spans="1:65" s="13" customFormat="1" ht="11.25">
      <c r="B132" s="209"/>
      <c r="C132" s="210"/>
      <c r="D132" s="204" t="s">
        <v>176</v>
      </c>
      <c r="E132" s="211" t="s">
        <v>1</v>
      </c>
      <c r="F132" s="212" t="s">
        <v>3479</v>
      </c>
      <c r="G132" s="210"/>
      <c r="H132" s="213">
        <v>3</v>
      </c>
      <c r="I132" s="214"/>
      <c r="J132" s="210"/>
      <c r="K132" s="210"/>
      <c r="L132" s="215"/>
      <c r="M132" s="216"/>
      <c r="N132" s="217"/>
      <c r="O132" s="217"/>
      <c r="P132" s="217"/>
      <c r="Q132" s="217"/>
      <c r="R132" s="217"/>
      <c r="S132" s="217"/>
      <c r="T132" s="218"/>
      <c r="AT132" s="219" t="s">
        <v>176</v>
      </c>
      <c r="AU132" s="219" t="s">
        <v>84</v>
      </c>
      <c r="AV132" s="13" t="s">
        <v>84</v>
      </c>
      <c r="AW132" s="13" t="s">
        <v>32</v>
      </c>
      <c r="AX132" s="13" t="s">
        <v>82</v>
      </c>
      <c r="AY132" s="219" t="s">
        <v>164</v>
      </c>
    </row>
    <row r="133" spans="1:65" s="2" customFormat="1" ht="24.2" customHeight="1">
      <c r="A133" s="34"/>
      <c r="B133" s="35"/>
      <c r="C133" s="191" t="s">
        <v>249</v>
      </c>
      <c r="D133" s="191" t="s">
        <v>167</v>
      </c>
      <c r="E133" s="192" t="s">
        <v>2959</v>
      </c>
      <c r="F133" s="193" t="s">
        <v>2960</v>
      </c>
      <c r="G133" s="194" t="s">
        <v>258</v>
      </c>
      <c r="H133" s="195">
        <v>130</v>
      </c>
      <c r="I133" s="196"/>
      <c r="J133" s="197">
        <f>ROUND(I133*H133,2)</f>
        <v>0</v>
      </c>
      <c r="K133" s="193" t="s">
        <v>171</v>
      </c>
      <c r="L133" s="39"/>
      <c r="M133" s="198" t="s">
        <v>1</v>
      </c>
      <c r="N133" s="199" t="s">
        <v>42</v>
      </c>
      <c r="O133" s="71"/>
      <c r="P133" s="200">
        <f>O133*H133</f>
        <v>0</v>
      </c>
      <c r="Q133" s="200">
        <v>0</v>
      </c>
      <c r="R133" s="200">
        <f>Q133*H133</f>
        <v>0</v>
      </c>
      <c r="S133" s="200">
        <v>0</v>
      </c>
      <c r="T133" s="201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2" t="s">
        <v>172</v>
      </c>
      <c r="AT133" s="202" t="s">
        <v>167</v>
      </c>
      <c r="AU133" s="202" t="s">
        <v>84</v>
      </c>
      <c r="AY133" s="17" t="s">
        <v>164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17" t="s">
        <v>84</v>
      </c>
      <c r="BK133" s="203">
        <f>ROUND(I133*H133,2)</f>
        <v>0</v>
      </c>
      <c r="BL133" s="17" t="s">
        <v>172</v>
      </c>
      <c r="BM133" s="202" t="s">
        <v>3480</v>
      </c>
    </row>
    <row r="134" spans="1:65" s="2" customFormat="1" ht="19.5">
      <c r="A134" s="34"/>
      <c r="B134" s="35"/>
      <c r="C134" s="36"/>
      <c r="D134" s="204" t="s">
        <v>174</v>
      </c>
      <c r="E134" s="36"/>
      <c r="F134" s="205" t="s">
        <v>2962</v>
      </c>
      <c r="G134" s="36"/>
      <c r="H134" s="36"/>
      <c r="I134" s="206"/>
      <c r="J134" s="36"/>
      <c r="K134" s="36"/>
      <c r="L134" s="39"/>
      <c r="M134" s="207"/>
      <c r="N134" s="208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174</v>
      </c>
      <c r="AU134" s="17" t="s">
        <v>84</v>
      </c>
    </row>
    <row r="135" spans="1:65" s="13" customFormat="1" ht="11.25">
      <c r="B135" s="209"/>
      <c r="C135" s="210"/>
      <c r="D135" s="204" t="s">
        <v>176</v>
      </c>
      <c r="E135" s="211" t="s">
        <v>1</v>
      </c>
      <c r="F135" s="212" t="s">
        <v>3481</v>
      </c>
      <c r="G135" s="210"/>
      <c r="H135" s="213">
        <v>130</v>
      </c>
      <c r="I135" s="214"/>
      <c r="J135" s="210"/>
      <c r="K135" s="210"/>
      <c r="L135" s="215"/>
      <c r="M135" s="216"/>
      <c r="N135" s="217"/>
      <c r="O135" s="217"/>
      <c r="P135" s="217"/>
      <c r="Q135" s="217"/>
      <c r="R135" s="217"/>
      <c r="S135" s="217"/>
      <c r="T135" s="218"/>
      <c r="AT135" s="219" t="s">
        <v>176</v>
      </c>
      <c r="AU135" s="219" t="s">
        <v>84</v>
      </c>
      <c r="AV135" s="13" t="s">
        <v>84</v>
      </c>
      <c r="AW135" s="13" t="s">
        <v>32</v>
      </c>
      <c r="AX135" s="13" t="s">
        <v>82</v>
      </c>
      <c r="AY135" s="219" t="s">
        <v>164</v>
      </c>
    </row>
    <row r="136" spans="1:65" s="2" customFormat="1" ht="24.2" customHeight="1">
      <c r="A136" s="34"/>
      <c r="B136" s="35"/>
      <c r="C136" s="191" t="s">
        <v>267</v>
      </c>
      <c r="D136" s="191" t="s">
        <v>167</v>
      </c>
      <c r="E136" s="192" t="s">
        <v>3482</v>
      </c>
      <c r="F136" s="193" t="s">
        <v>3483</v>
      </c>
      <c r="G136" s="194" t="s">
        <v>170</v>
      </c>
      <c r="H136" s="195">
        <v>49.92</v>
      </c>
      <c r="I136" s="196"/>
      <c r="J136" s="197">
        <f>ROUND(I136*H136,2)</f>
        <v>0</v>
      </c>
      <c r="K136" s="193" t="s">
        <v>171</v>
      </c>
      <c r="L136" s="39"/>
      <c r="M136" s="198" t="s">
        <v>1</v>
      </c>
      <c r="N136" s="199" t="s">
        <v>42</v>
      </c>
      <c r="O136" s="71"/>
      <c r="P136" s="200">
        <f>O136*H136</f>
        <v>0</v>
      </c>
      <c r="Q136" s="200">
        <v>0</v>
      </c>
      <c r="R136" s="200">
        <f>Q136*H136</f>
        <v>0</v>
      </c>
      <c r="S136" s="200">
        <v>0</v>
      </c>
      <c r="T136" s="201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2" t="s">
        <v>172</v>
      </c>
      <c r="AT136" s="202" t="s">
        <v>167</v>
      </c>
      <c r="AU136" s="202" t="s">
        <v>84</v>
      </c>
      <c r="AY136" s="17" t="s">
        <v>164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17" t="s">
        <v>84</v>
      </c>
      <c r="BK136" s="203">
        <f>ROUND(I136*H136,2)</f>
        <v>0</v>
      </c>
      <c r="BL136" s="17" t="s">
        <v>172</v>
      </c>
      <c r="BM136" s="202" t="s">
        <v>3484</v>
      </c>
    </row>
    <row r="137" spans="1:65" s="2" customFormat="1" ht="29.25">
      <c r="A137" s="34"/>
      <c r="B137" s="35"/>
      <c r="C137" s="36"/>
      <c r="D137" s="204" t="s">
        <v>174</v>
      </c>
      <c r="E137" s="36"/>
      <c r="F137" s="205" t="s">
        <v>3485</v>
      </c>
      <c r="G137" s="36"/>
      <c r="H137" s="36"/>
      <c r="I137" s="206"/>
      <c r="J137" s="36"/>
      <c r="K137" s="36"/>
      <c r="L137" s="39"/>
      <c r="M137" s="207"/>
      <c r="N137" s="208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174</v>
      </c>
      <c r="AU137" s="17" t="s">
        <v>84</v>
      </c>
    </row>
    <row r="138" spans="1:65" s="13" customFormat="1" ht="22.5">
      <c r="B138" s="209"/>
      <c r="C138" s="210"/>
      <c r="D138" s="204" t="s">
        <v>176</v>
      </c>
      <c r="E138" s="211" t="s">
        <v>1</v>
      </c>
      <c r="F138" s="212" t="s">
        <v>3486</v>
      </c>
      <c r="G138" s="210"/>
      <c r="H138" s="213">
        <v>49.92</v>
      </c>
      <c r="I138" s="214"/>
      <c r="J138" s="210"/>
      <c r="K138" s="210"/>
      <c r="L138" s="215"/>
      <c r="M138" s="216"/>
      <c r="N138" s="217"/>
      <c r="O138" s="217"/>
      <c r="P138" s="217"/>
      <c r="Q138" s="217"/>
      <c r="R138" s="217"/>
      <c r="S138" s="217"/>
      <c r="T138" s="218"/>
      <c r="AT138" s="219" t="s">
        <v>176</v>
      </c>
      <c r="AU138" s="219" t="s">
        <v>84</v>
      </c>
      <c r="AV138" s="13" t="s">
        <v>84</v>
      </c>
      <c r="AW138" s="13" t="s">
        <v>32</v>
      </c>
      <c r="AX138" s="13" t="s">
        <v>82</v>
      </c>
      <c r="AY138" s="219" t="s">
        <v>164</v>
      </c>
    </row>
    <row r="139" spans="1:65" s="2" customFormat="1" ht="24.2" customHeight="1">
      <c r="A139" s="34"/>
      <c r="B139" s="35"/>
      <c r="C139" s="191" t="s">
        <v>3094</v>
      </c>
      <c r="D139" s="191" t="s">
        <v>167</v>
      </c>
      <c r="E139" s="192" t="s">
        <v>187</v>
      </c>
      <c r="F139" s="193" t="s">
        <v>188</v>
      </c>
      <c r="G139" s="194" t="s">
        <v>170</v>
      </c>
      <c r="H139" s="195">
        <v>11.52</v>
      </c>
      <c r="I139" s="196"/>
      <c r="J139" s="197">
        <f>ROUND(I139*H139,2)</f>
        <v>0</v>
      </c>
      <c r="K139" s="193" t="s">
        <v>171</v>
      </c>
      <c r="L139" s="39"/>
      <c r="M139" s="198" t="s">
        <v>1</v>
      </c>
      <c r="N139" s="199" t="s">
        <v>42</v>
      </c>
      <c r="O139" s="71"/>
      <c r="P139" s="200">
        <f>O139*H139</f>
        <v>0</v>
      </c>
      <c r="Q139" s="200">
        <v>0</v>
      </c>
      <c r="R139" s="200">
        <f>Q139*H139</f>
        <v>0</v>
      </c>
      <c r="S139" s="200">
        <v>0</v>
      </c>
      <c r="T139" s="201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2" t="s">
        <v>172</v>
      </c>
      <c r="AT139" s="202" t="s">
        <v>167</v>
      </c>
      <c r="AU139" s="202" t="s">
        <v>84</v>
      </c>
      <c r="AY139" s="17" t="s">
        <v>164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7" t="s">
        <v>84</v>
      </c>
      <c r="BK139" s="203">
        <f>ROUND(I139*H139,2)</f>
        <v>0</v>
      </c>
      <c r="BL139" s="17" t="s">
        <v>172</v>
      </c>
      <c r="BM139" s="202" t="s">
        <v>3487</v>
      </c>
    </row>
    <row r="140" spans="1:65" s="2" customFormat="1" ht="39">
      <c r="A140" s="34"/>
      <c r="B140" s="35"/>
      <c r="C140" s="36"/>
      <c r="D140" s="204" t="s">
        <v>174</v>
      </c>
      <c r="E140" s="36"/>
      <c r="F140" s="205" t="s">
        <v>190</v>
      </c>
      <c r="G140" s="36"/>
      <c r="H140" s="36"/>
      <c r="I140" s="206"/>
      <c r="J140" s="36"/>
      <c r="K140" s="36"/>
      <c r="L140" s="39"/>
      <c r="M140" s="207"/>
      <c r="N140" s="208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174</v>
      </c>
      <c r="AU140" s="17" t="s">
        <v>84</v>
      </c>
    </row>
    <row r="141" spans="1:65" s="13" customFormat="1" ht="22.5">
      <c r="B141" s="209"/>
      <c r="C141" s="210"/>
      <c r="D141" s="204" t="s">
        <v>176</v>
      </c>
      <c r="E141" s="211" t="s">
        <v>1</v>
      </c>
      <c r="F141" s="212" t="s">
        <v>3488</v>
      </c>
      <c r="G141" s="210"/>
      <c r="H141" s="213">
        <v>11.52</v>
      </c>
      <c r="I141" s="214"/>
      <c r="J141" s="210"/>
      <c r="K141" s="210"/>
      <c r="L141" s="215"/>
      <c r="M141" s="216"/>
      <c r="N141" s="217"/>
      <c r="O141" s="217"/>
      <c r="P141" s="217"/>
      <c r="Q141" s="217"/>
      <c r="R141" s="217"/>
      <c r="S141" s="217"/>
      <c r="T141" s="218"/>
      <c r="AT141" s="219" t="s">
        <v>176</v>
      </c>
      <c r="AU141" s="219" t="s">
        <v>84</v>
      </c>
      <c r="AV141" s="13" t="s">
        <v>84</v>
      </c>
      <c r="AW141" s="13" t="s">
        <v>32</v>
      </c>
      <c r="AX141" s="13" t="s">
        <v>82</v>
      </c>
      <c r="AY141" s="219" t="s">
        <v>164</v>
      </c>
    </row>
    <row r="142" spans="1:65" s="2" customFormat="1" ht="37.9" customHeight="1">
      <c r="A142" s="34"/>
      <c r="B142" s="35"/>
      <c r="C142" s="191" t="s">
        <v>942</v>
      </c>
      <c r="D142" s="191" t="s">
        <v>167</v>
      </c>
      <c r="E142" s="192" t="s">
        <v>193</v>
      </c>
      <c r="F142" s="193" t="s">
        <v>194</v>
      </c>
      <c r="G142" s="194" t="s">
        <v>170</v>
      </c>
      <c r="H142" s="195">
        <v>426.24</v>
      </c>
      <c r="I142" s="196"/>
      <c r="J142" s="197">
        <f>ROUND(I142*H142,2)</f>
        <v>0</v>
      </c>
      <c r="K142" s="193" t="s">
        <v>171</v>
      </c>
      <c r="L142" s="39"/>
      <c r="M142" s="198" t="s">
        <v>1</v>
      </c>
      <c r="N142" s="199" t="s">
        <v>42</v>
      </c>
      <c r="O142" s="71"/>
      <c r="P142" s="200">
        <f>O142*H142</f>
        <v>0</v>
      </c>
      <c r="Q142" s="200">
        <v>0</v>
      </c>
      <c r="R142" s="200">
        <f>Q142*H142</f>
        <v>0</v>
      </c>
      <c r="S142" s="200">
        <v>0</v>
      </c>
      <c r="T142" s="201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2" t="s">
        <v>172</v>
      </c>
      <c r="AT142" s="202" t="s">
        <v>167</v>
      </c>
      <c r="AU142" s="202" t="s">
        <v>84</v>
      </c>
      <c r="AY142" s="17" t="s">
        <v>164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17" t="s">
        <v>84</v>
      </c>
      <c r="BK142" s="203">
        <f>ROUND(I142*H142,2)</f>
        <v>0</v>
      </c>
      <c r="BL142" s="17" t="s">
        <v>172</v>
      </c>
      <c r="BM142" s="202" t="s">
        <v>3489</v>
      </c>
    </row>
    <row r="143" spans="1:65" s="2" customFormat="1" ht="39">
      <c r="A143" s="34"/>
      <c r="B143" s="35"/>
      <c r="C143" s="36"/>
      <c r="D143" s="204" t="s">
        <v>174</v>
      </c>
      <c r="E143" s="36"/>
      <c r="F143" s="205" t="s">
        <v>196</v>
      </c>
      <c r="G143" s="36"/>
      <c r="H143" s="36"/>
      <c r="I143" s="206"/>
      <c r="J143" s="36"/>
      <c r="K143" s="36"/>
      <c r="L143" s="39"/>
      <c r="M143" s="207"/>
      <c r="N143" s="208"/>
      <c r="O143" s="71"/>
      <c r="P143" s="71"/>
      <c r="Q143" s="71"/>
      <c r="R143" s="71"/>
      <c r="S143" s="71"/>
      <c r="T143" s="72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174</v>
      </c>
      <c r="AU143" s="17" t="s">
        <v>84</v>
      </c>
    </row>
    <row r="144" spans="1:65" s="13" customFormat="1" ht="11.25">
      <c r="B144" s="209"/>
      <c r="C144" s="210"/>
      <c r="D144" s="204" t="s">
        <v>176</v>
      </c>
      <c r="E144" s="211" t="s">
        <v>1</v>
      </c>
      <c r="F144" s="212" t="s">
        <v>3490</v>
      </c>
      <c r="G144" s="210"/>
      <c r="H144" s="213">
        <v>426.24</v>
      </c>
      <c r="I144" s="214"/>
      <c r="J144" s="210"/>
      <c r="K144" s="210"/>
      <c r="L144" s="215"/>
      <c r="M144" s="216"/>
      <c r="N144" s="217"/>
      <c r="O144" s="217"/>
      <c r="P144" s="217"/>
      <c r="Q144" s="217"/>
      <c r="R144" s="217"/>
      <c r="S144" s="217"/>
      <c r="T144" s="218"/>
      <c r="AT144" s="219" t="s">
        <v>176</v>
      </c>
      <c r="AU144" s="219" t="s">
        <v>84</v>
      </c>
      <c r="AV144" s="13" t="s">
        <v>84</v>
      </c>
      <c r="AW144" s="13" t="s">
        <v>32</v>
      </c>
      <c r="AX144" s="13" t="s">
        <v>82</v>
      </c>
      <c r="AY144" s="219" t="s">
        <v>164</v>
      </c>
    </row>
    <row r="145" spans="1:65" s="2" customFormat="1" ht="14.45" customHeight="1">
      <c r="A145" s="34"/>
      <c r="B145" s="35"/>
      <c r="C145" s="191" t="s">
        <v>948</v>
      </c>
      <c r="D145" s="191" t="s">
        <v>167</v>
      </c>
      <c r="E145" s="192" t="s">
        <v>199</v>
      </c>
      <c r="F145" s="193" t="s">
        <v>200</v>
      </c>
      <c r="G145" s="194" t="s">
        <v>170</v>
      </c>
      <c r="H145" s="195">
        <v>11.52</v>
      </c>
      <c r="I145" s="196"/>
      <c r="J145" s="197">
        <f>ROUND(I145*H145,2)</f>
        <v>0</v>
      </c>
      <c r="K145" s="193" t="s">
        <v>171</v>
      </c>
      <c r="L145" s="39"/>
      <c r="M145" s="198" t="s">
        <v>1</v>
      </c>
      <c r="N145" s="199" t="s">
        <v>42</v>
      </c>
      <c r="O145" s="71"/>
      <c r="P145" s="200">
        <f>O145*H145</f>
        <v>0</v>
      </c>
      <c r="Q145" s="200">
        <v>0</v>
      </c>
      <c r="R145" s="200">
        <f>Q145*H145</f>
        <v>0</v>
      </c>
      <c r="S145" s="200">
        <v>0</v>
      </c>
      <c r="T145" s="201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2" t="s">
        <v>172</v>
      </c>
      <c r="AT145" s="202" t="s">
        <v>167</v>
      </c>
      <c r="AU145" s="202" t="s">
        <v>84</v>
      </c>
      <c r="AY145" s="17" t="s">
        <v>164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17" t="s">
        <v>84</v>
      </c>
      <c r="BK145" s="203">
        <f>ROUND(I145*H145,2)</f>
        <v>0</v>
      </c>
      <c r="BL145" s="17" t="s">
        <v>172</v>
      </c>
      <c r="BM145" s="202" t="s">
        <v>3491</v>
      </c>
    </row>
    <row r="146" spans="1:65" s="2" customFormat="1" ht="11.25">
      <c r="A146" s="34"/>
      <c r="B146" s="35"/>
      <c r="C146" s="36"/>
      <c r="D146" s="204" t="s">
        <v>174</v>
      </c>
      <c r="E146" s="36"/>
      <c r="F146" s="205" t="s">
        <v>202</v>
      </c>
      <c r="G146" s="36"/>
      <c r="H146" s="36"/>
      <c r="I146" s="206"/>
      <c r="J146" s="36"/>
      <c r="K146" s="36"/>
      <c r="L146" s="39"/>
      <c r="M146" s="207"/>
      <c r="N146" s="208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174</v>
      </c>
      <c r="AU146" s="17" t="s">
        <v>84</v>
      </c>
    </row>
    <row r="147" spans="1:65" s="13" customFormat="1" ht="11.25">
      <c r="B147" s="209"/>
      <c r="C147" s="210"/>
      <c r="D147" s="204" t="s">
        <v>176</v>
      </c>
      <c r="E147" s="211" t="s">
        <v>1</v>
      </c>
      <c r="F147" s="212" t="s">
        <v>3492</v>
      </c>
      <c r="G147" s="210"/>
      <c r="H147" s="213">
        <v>11.52</v>
      </c>
      <c r="I147" s="214"/>
      <c r="J147" s="210"/>
      <c r="K147" s="210"/>
      <c r="L147" s="215"/>
      <c r="M147" s="216"/>
      <c r="N147" s="217"/>
      <c r="O147" s="217"/>
      <c r="P147" s="217"/>
      <c r="Q147" s="217"/>
      <c r="R147" s="217"/>
      <c r="S147" s="217"/>
      <c r="T147" s="218"/>
      <c r="AT147" s="219" t="s">
        <v>176</v>
      </c>
      <c r="AU147" s="219" t="s">
        <v>84</v>
      </c>
      <c r="AV147" s="13" t="s">
        <v>84</v>
      </c>
      <c r="AW147" s="13" t="s">
        <v>32</v>
      </c>
      <c r="AX147" s="13" t="s">
        <v>82</v>
      </c>
      <c r="AY147" s="219" t="s">
        <v>164</v>
      </c>
    </row>
    <row r="148" spans="1:65" s="2" customFormat="1" ht="24.2" customHeight="1">
      <c r="A148" s="34"/>
      <c r="B148" s="35"/>
      <c r="C148" s="191" t="s">
        <v>8</v>
      </c>
      <c r="D148" s="191" t="s">
        <v>167</v>
      </c>
      <c r="E148" s="192" t="s">
        <v>205</v>
      </c>
      <c r="F148" s="193" t="s">
        <v>206</v>
      </c>
      <c r="G148" s="194" t="s">
        <v>207</v>
      </c>
      <c r="H148" s="195">
        <v>19.584</v>
      </c>
      <c r="I148" s="196"/>
      <c r="J148" s="197">
        <f>ROUND(I148*H148,2)</f>
        <v>0</v>
      </c>
      <c r="K148" s="193" t="s">
        <v>171</v>
      </c>
      <c r="L148" s="39"/>
      <c r="M148" s="198" t="s">
        <v>1</v>
      </c>
      <c r="N148" s="199" t="s">
        <v>42</v>
      </c>
      <c r="O148" s="71"/>
      <c r="P148" s="200">
        <f>O148*H148</f>
        <v>0</v>
      </c>
      <c r="Q148" s="200">
        <v>0</v>
      </c>
      <c r="R148" s="200">
        <f>Q148*H148</f>
        <v>0</v>
      </c>
      <c r="S148" s="200">
        <v>0</v>
      </c>
      <c r="T148" s="201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2" t="s">
        <v>172</v>
      </c>
      <c r="AT148" s="202" t="s">
        <v>167</v>
      </c>
      <c r="AU148" s="202" t="s">
        <v>84</v>
      </c>
      <c r="AY148" s="17" t="s">
        <v>164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17" t="s">
        <v>84</v>
      </c>
      <c r="BK148" s="203">
        <f>ROUND(I148*H148,2)</f>
        <v>0</v>
      </c>
      <c r="BL148" s="17" t="s">
        <v>172</v>
      </c>
      <c r="BM148" s="202" t="s">
        <v>3493</v>
      </c>
    </row>
    <row r="149" spans="1:65" s="2" customFormat="1" ht="29.25">
      <c r="A149" s="34"/>
      <c r="B149" s="35"/>
      <c r="C149" s="36"/>
      <c r="D149" s="204" t="s">
        <v>174</v>
      </c>
      <c r="E149" s="36"/>
      <c r="F149" s="205" t="s">
        <v>209</v>
      </c>
      <c r="G149" s="36"/>
      <c r="H149" s="36"/>
      <c r="I149" s="206"/>
      <c r="J149" s="36"/>
      <c r="K149" s="36"/>
      <c r="L149" s="39"/>
      <c r="M149" s="207"/>
      <c r="N149" s="208"/>
      <c r="O149" s="71"/>
      <c r="P149" s="71"/>
      <c r="Q149" s="71"/>
      <c r="R149" s="71"/>
      <c r="S149" s="71"/>
      <c r="T149" s="72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174</v>
      </c>
      <c r="AU149" s="17" t="s">
        <v>84</v>
      </c>
    </row>
    <row r="150" spans="1:65" s="13" customFormat="1" ht="11.25">
      <c r="B150" s="209"/>
      <c r="C150" s="210"/>
      <c r="D150" s="204" t="s">
        <v>176</v>
      </c>
      <c r="E150" s="211" t="s">
        <v>1</v>
      </c>
      <c r="F150" s="212" t="s">
        <v>3494</v>
      </c>
      <c r="G150" s="210"/>
      <c r="H150" s="213">
        <v>19.584</v>
      </c>
      <c r="I150" s="214"/>
      <c r="J150" s="210"/>
      <c r="K150" s="210"/>
      <c r="L150" s="215"/>
      <c r="M150" s="216"/>
      <c r="N150" s="217"/>
      <c r="O150" s="217"/>
      <c r="P150" s="217"/>
      <c r="Q150" s="217"/>
      <c r="R150" s="217"/>
      <c r="S150" s="217"/>
      <c r="T150" s="218"/>
      <c r="AT150" s="219" t="s">
        <v>176</v>
      </c>
      <c r="AU150" s="219" t="s">
        <v>84</v>
      </c>
      <c r="AV150" s="13" t="s">
        <v>84</v>
      </c>
      <c r="AW150" s="13" t="s">
        <v>32</v>
      </c>
      <c r="AX150" s="13" t="s">
        <v>82</v>
      </c>
      <c r="AY150" s="219" t="s">
        <v>164</v>
      </c>
    </row>
    <row r="151" spans="1:65" s="2" customFormat="1" ht="24.2" customHeight="1">
      <c r="A151" s="34"/>
      <c r="B151" s="35"/>
      <c r="C151" s="191" t="s">
        <v>865</v>
      </c>
      <c r="D151" s="191" t="s">
        <v>167</v>
      </c>
      <c r="E151" s="192" t="s">
        <v>3495</v>
      </c>
      <c r="F151" s="193" t="s">
        <v>3496</v>
      </c>
      <c r="G151" s="194" t="s">
        <v>170</v>
      </c>
      <c r="H151" s="195">
        <v>38.4</v>
      </c>
      <c r="I151" s="196"/>
      <c r="J151" s="197">
        <f>ROUND(I151*H151,2)</f>
        <v>0</v>
      </c>
      <c r="K151" s="193" t="s">
        <v>171</v>
      </c>
      <c r="L151" s="39"/>
      <c r="M151" s="198" t="s">
        <v>1</v>
      </c>
      <c r="N151" s="199" t="s">
        <v>42</v>
      </c>
      <c r="O151" s="71"/>
      <c r="P151" s="200">
        <f>O151*H151</f>
        <v>0</v>
      </c>
      <c r="Q151" s="200">
        <v>0</v>
      </c>
      <c r="R151" s="200">
        <f>Q151*H151</f>
        <v>0</v>
      </c>
      <c r="S151" s="200">
        <v>0</v>
      </c>
      <c r="T151" s="201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2" t="s">
        <v>172</v>
      </c>
      <c r="AT151" s="202" t="s">
        <v>167</v>
      </c>
      <c r="AU151" s="202" t="s">
        <v>84</v>
      </c>
      <c r="AY151" s="17" t="s">
        <v>164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17" t="s">
        <v>84</v>
      </c>
      <c r="BK151" s="203">
        <f>ROUND(I151*H151,2)</f>
        <v>0</v>
      </c>
      <c r="BL151" s="17" t="s">
        <v>172</v>
      </c>
      <c r="BM151" s="202" t="s">
        <v>3497</v>
      </c>
    </row>
    <row r="152" spans="1:65" s="2" customFormat="1" ht="29.25">
      <c r="A152" s="34"/>
      <c r="B152" s="35"/>
      <c r="C152" s="36"/>
      <c r="D152" s="204" t="s">
        <v>174</v>
      </c>
      <c r="E152" s="36"/>
      <c r="F152" s="205" t="s">
        <v>3498</v>
      </c>
      <c r="G152" s="36"/>
      <c r="H152" s="36"/>
      <c r="I152" s="206"/>
      <c r="J152" s="36"/>
      <c r="K152" s="36"/>
      <c r="L152" s="39"/>
      <c r="M152" s="207"/>
      <c r="N152" s="208"/>
      <c r="O152" s="71"/>
      <c r="P152" s="71"/>
      <c r="Q152" s="71"/>
      <c r="R152" s="71"/>
      <c r="S152" s="71"/>
      <c r="T152" s="72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174</v>
      </c>
      <c r="AU152" s="17" t="s">
        <v>84</v>
      </c>
    </row>
    <row r="153" spans="1:65" s="13" customFormat="1" ht="11.25">
      <c r="B153" s="209"/>
      <c r="C153" s="210"/>
      <c r="D153" s="204" t="s">
        <v>176</v>
      </c>
      <c r="E153" s="211" t="s">
        <v>1</v>
      </c>
      <c r="F153" s="212" t="s">
        <v>3499</v>
      </c>
      <c r="G153" s="210"/>
      <c r="H153" s="213">
        <v>38.4</v>
      </c>
      <c r="I153" s="214"/>
      <c r="J153" s="210"/>
      <c r="K153" s="210"/>
      <c r="L153" s="215"/>
      <c r="M153" s="216"/>
      <c r="N153" s="217"/>
      <c r="O153" s="217"/>
      <c r="P153" s="217"/>
      <c r="Q153" s="217"/>
      <c r="R153" s="217"/>
      <c r="S153" s="217"/>
      <c r="T153" s="218"/>
      <c r="AT153" s="219" t="s">
        <v>176</v>
      </c>
      <c r="AU153" s="219" t="s">
        <v>84</v>
      </c>
      <c r="AV153" s="13" t="s">
        <v>84</v>
      </c>
      <c r="AW153" s="13" t="s">
        <v>32</v>
      </c>
      <c r="AX153" s="13" t="s">
        <v>82</v>
      </c>
      <c r="AY153" s="219" t="s">
        <v>164</v>
      </c>
    </row>
    <row r="154" spans="1:65" s="2" customFormat="1" ht="24.2" customHeight="1">
      <c r="A154" s="34"/>
      <c r="B154" s="35"/>
      <c r="C154" s="191" t="s">
        <v>890</v>
      </c>
      <c r="D154" s="191" t="s">
        <v>167</v>
      </c>
      <c r="E154" s="192" t="s">
        <v>212</v>
      </c>
      <c r="F154" s="193" t="s">
        <v>3500</v>
      </c>
      <c r="G154" s="194" t="s">
        <v>170</v>
      </c>
      <c r="H154" s="195">
        <v>11.52</v>
      </c>
      <c r="I154" s="196"/>
      <c r="J154" s="197">
        <f>ROUND(I154*H154,2)</f>
        <v>0</v>
      </c>
      <c r="K154" s="193" t="s">
        <v>171</v>
      </c>
      <c r="L154" s="39"/>
      <c r="M154" s="198" t="s">
        <v>1</v>
      </c>
      <c r="N154" s="199" t="s">
        <v>42</v>
      </c>
      <c r="O154" s="71"/>
      <c r="P154" s="200">
        <f>O154*H154</f>
        <v>0</v>
      </c>
      <c r="Q154" s="200">
        <v>0</v>
      </c>
      <c r="R154" s="200">
        <f>Q154*H154</f>
        <v>0</v>
      </c>
      <c r="S154" s="200">
        <v>0</v>
      </c>
      <c r="T154" s="201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2" t="s">
        <v>172</v>
      </c>
      <c r="AT154" s="202" t="s">
        <v>167</v>
      </c>
      <c r="AU154" s="202" t="s">
        <v>84</v>
      </c>
      <c r="AY154" s="17" t="s">
        <v>164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17" t="s">
        <v>84</v>
      </c>
      <c r="BK154" s="203">
        <f>ROUND(I154*H154,2)</f>
        <v>0</v>
      </c>
      <c r="BL154" s="17" t="s">
        <v>172</v>
      </c>
      <c r="BM154" s="202" t="s">
        <v>3501</v>
      </c>
    </row>
    <row r="155" spans="1:65" s="2" customFormat="1" ht="39">
      <c r="A155" s="34"/>
      <c r="B155" s="35"/>
      <c r="C155" s="36"/>
      <c r="D155" s="204" t="s">
        <v>174</v>
      </c>
      <c r="E155" s="36"/>
      <c r="F155" s="205" t="s">
        <v>3502</v>
      </c>
      <c r="G155" s="36"/>
      <c r="H155" s="36"/>
      <c r="I155" s="206"/>
      <c r="J155" s="36"/>
      <c r="K155" s="36"/>
      <c r="L155" s="39"/>
      <c r="M155" s="207"/>
      <c r="N155" s="208"/>
      <c r="O155" s="71"/>
      <c r="P155" s="71"/>
      <c r="Q155" s="71"/>
      <c r="R155" s="71"/>
      <c r="S155" s="71"/>
      <c r="T155" s="72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174</v>
      </c>
      <c r="AU155" s="17" t="s">
        <v>84</v>
      </c>
    </row>
    <row r="156" spans="1:65" s="13" customFormat="1" ht="22.5">
      <c r="B156" s="209"/>
      <c r="C156" s="210"/>
      <c r="D156" s="204" t="s">
        <v>176</v>
      </c>
      <c r="E156" s="211" t="s">
        <v>1</v>
      </c>
      <c r="F156" s="212" t="s">
        <v>3488</v>
      </c>
      <c r="G156" s="210"/>
      <c r="H156" s="213">
        <v>11.52</v>
      </c>
      <c r="I156" s="214"/>
      <c r="J156" s="210"/>
      <c r="K156" s="210"/>
      <c r="L156" s="215"/>
      <c r="M156" s="216"/>
      <c r="N156" s="217"/>
      <c r="O156" s="217"/>
      <c r="P156" s="217"/>
      <c r="Q156" s="217"/>
      <c r="R156" s="217"/>
      <c r="S156" s="217"/>
      <c r="T156" s="218"/>
      <c r="AT156" s="219" t="s">
        <v>176</v>
      </c>
      <c r="AU156" s="219" t="s">
        <v>84</v>
      </c>
      <c r="AV156" s="13" t="s">
        <v>84</v>
      </c>
      <c r="AW156" s="13" t="s">
        <v>32</v>
      </c>
      <c r="AX156" s="13" t="s">
        <v>82</v>
      </c>
      <c r="AY156" s="219" t="s">
        <v>164</v>
      </c>
    </row>
    <row r="157" spans="1:65" s="2" customFormat="1" ht="14.45" customHeight="1">
      <c r="A157" s="34"/>
      <c r="B157" s="35"/>
      <c r="C157" s="231" t="s">
        <v>1027</v>
      </c>
      <c r="D157" s="231" t="s">
        <v>218</v>
      </c>
      <c r="E157" s="232" t="s">
        <v>3503</v>
      </c>
      <c r="F157" s="233" t="s">
        <v>3504</v>
      </c>
      <c r="G157" s="234" t="s">
        <v>207</v>
      </c>
      <c r="H157" s="235">
        <v>19.584</v>
      </c>
      <c r="I157" s="236"/>
      <c r="J157" s="237">
        <f>ROUND(I157*H157,2)</f>
        <v>0</v>
      </c>
      <c r="K157" s="233" t="s">
        <v>171</v>
      </c>
      <c r="L157" s="238"/>
      <c r="M157" s="239" t="s">
        <v>1</v>
      </c>
      <c r="N157" s="240" t="s">
        <v>42</v>
      </c>
      <c r="O157" s="71"/>
      <c r="P157" s="200">
        <f>O157*H157</f>
        <v>0</v>
      </c>
      <c r="Q157" s="200">
        <v>1</v>
      </c>
      <c r="R157" s="200">
        <f>Q157*H157</f>
        <v>19.584</v>
      </c>
      <c r="S157" s="200">
        <v>0</v>
      </c>
      <c r="T157" s="201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2" t="s">
        <v>221</v>
      </c>
      <c r="AT157" s="202" t="s">
        <v>218</v>
      </c>
      <c r="AU157" s="202" t="s">
        <v>84</v>
      </c>
      <c r="AY157" s="17" t="s">
        <v>164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17" t="s">
        <v>84</v>
      </c>
      <c r="BK157" s="203">
        <f>ROUND(I157*H157,2)</f>
        <v>0</v>
      </c>
      <c r="BL157" s="17" t="s">
        <v>172</v>
      </c>
      <c r="BM157" s="202" t="s">
        <v>3505</v>
      </c>
    </row>
    <row r="158" spans="1:65" s="2" customFormat="1" ht="11.25">
      <c r="A158" s="34"/>
      <c r="B158" s="35"/>
      <c r="C158" s="36"/>
      <c r="D158" s="204" t="s">
        <v>174</v>
      </c>
      <c r="E158" s="36"/>
      <c r="F158" s="205" t="s">
        <v>3504</v>
      </c>
      <c r="G158" s="36"/>
      <c r="H158" s="36"/>
      <c r="I158" s="206"/>
      <c r="J158" s="36"/>
      <c r="K158" s="36"/>
      <c r="L158" s="39"/>
      <c r="M158" s="207"/>
      <c r="N158" s="208"/>
      <c r="O158" s="71"/>
      <c r="P158" s="71"/>
      <c r="Q158" s="71"/>
      <c r="R158" s="71"/>
      <c r="S158" s="71"/>
      <c r="T158" s="72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174</v>
      </c>
      <c r="AU158" s="17" t="s">
        <v>84</v>
      </c>
    </row>
    <row r="159" spans="1:65" s="13" customFormat="1" ht="11.25">
      <c r="B159" s="209"/>
      <c r="C159" s="210"/>
      <c r="D159" s="204" t="s">
        <v>176</v>
      </c>
      <c r="E159" s="211" t="s">
        <v>1</v>
      </c>
      <c r="F159" s="212" t="s">
        <v>3506</v>
      </c>
      <c r="G159" s="210"/>
      <c r="H159" s="213">
        <v>19.584</v>
      </c>
      <c r="I159" s="214"/>
      <c r="J159" s="210"/>
      <c r="K159" s="210"/>
      <c r="L159" s="215"/>
      <c r="M159" s="216"/>
      <c r="N159" s="217"/>
      <c r="O159" s="217"/>
      <c r="P159" s="217"/>
      <c r="Q159" s="217"/>
      <c r="R159" s="217"/>
      <c r="S159" s="217"/>
      <c r="T159" s="218"/>
      <c r="AT159" s="219" t="s">
        <v>176</v>
      </c>
      <c r="AU159" s="219" t="s">
        <v>84</v>
      </c>
      <c r="AV159" s="13" t="s">
        <v>84</v>
      </c>
      <c r="AW159" s="13" t="s">
        <v>32</v>
      </c>
      <c r="AX159" s="13" t="s">
        <v>82</v>
      </c>
      <c r="AY159" s="219" t="s">
        <v>164</v>
      </c>
    </row>
    <row r="160" spans="1:65" s="2" customFormat="1" ht="24.2" customHeight="1">
      <c r="A160" s="34"/>
      <c r="B160" s="35"/>
      <c r="C160" s="191" t="s">
        <v>2995</v>
      </c>
      <c r="D160" s="191" t="s">
        <v>167</v>
      </c>
      <c r="E160" s="192" t="s">
        <v>3507</v>
      </c>
      <c r="F160" s="193" t="s">
        <v>3508</v>
      </c>
      <c r="G160" s="194" t="s">
        <v>258</v>
      </c>
      <c r="H160" s="195">
        <v>130</v>
      </c>
      <c r="I160" s="196"/>
      <c r="J160" s="197">
        <f>ROUND(I160*H160,2)</f>
        <v>0</v>
      </c>
      <c r="K160" s="193" t="s">
        <v>171</v>
      </c>
      <c r="L160" s="39"/>
      <c r="M160" s="198" t="s">
        <v>1</v>
      </c>
      <c r="N160" s="199" t="s">
        <v>42</v>
      </c>
      <c r="O160" s="71"/>
      <c r="P160" s="200">
        <f>O160*H160</f>
        <v>0</v>
      </c>
      <c r="Q160" s="200">
        <v>0</v>
      </c>
      <c r="R160" s="200">
        <f>Q160*H160</f>
        <v>0</v>
      </c>
      <c r="S160" s="200">
        <v>0</v>
      </c>
      <c r="T160" s="201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2" t="s">
        <v>172</v>
      </c>
      <c r="AT160" s="202" t="s">
        <v>167</v>
      </c>
      <c r="AU160" s="202" t="s">
        <v>84</v>
      </c>
      <c r="AY160" s="17" t="s">
        <v>164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17" t="s">
        <v>84</v>
      </c>
      <c r="BK160" s="203">
        <f>ROUND(I160*H160,2)</f>
        <v>0</v>
      </c>
      <c r="BL160" s="17" t="s">
        <v>172</v>
      </c>
      <c r="BM160" s="202" t="s">
        <v>3509</v>
      </c>
    </row>
    <row r="161" spans="1:65" s="2" customFormat="1" ht="19.5">
      <c r="A161" s="34"/>
      <c r="B161" s="35"/>
      <c r="C161" s="36"/>
      <c r="D161" s="204" t="s">
        <v>174</v>
      </c>
      <c r="E161" s="36"/>
      <c r="F161" s="205" t="s">
        <v>3510</v>
      </c>
      <c r="G161" s="36"/>
      <c r="H161" s="36"/>
      <c r="I161" s="206"/>
      <c r="J161" s="36"/>
      <c r="K161" s="36"/>
      <c r="L161" s="39"/>
      <c r="M161" s="207"/>
      <c r="N161" s="208"/>
      <c r="O161" s="71"/>
      <c r="P161" s="71"/>
      <c r="Q161" s="71"/>
      <c r="R161" s="71"/>
      <c r="S161" s="71"/>
      <c r="T161" s="72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174</v>
      </c>
      <c r="AU161" s="17" t="s">
        <v>84</v>
      </c>
    </row>
    <row r="162" spans="1:65" s="13" customFormat="1" ht="11.25">
      <c r="B162" s="209"/>
      <c r="C162" s="210"/>
      <c r="D162" s="204" t="s">
        <v>176</v>
      </c>
      <c r="E162" s="211" t="s">
        <v>1</v>
      </c>
      <c r="F162" s="212" t="s">
        <v>3481</v>
      </c>
      <c r="G162" s="210"/>
      <c r="H162" s="213">
        <v>130</v>
      </c>
      <c r="I162" s="214"/>
      <c r="J162" s="210"/>
      <c r="K162" s="210"/>
      <c r="L162" s="215"/>
      <c r="M162" s="216"/>
      <c r="N162" s="217"/>
      <c r="O162" s="217"/>
      <c r="P162" s="217"/>
      <c r="Q162" s="217"/>
      <c r="R162" s="217"/>
      <c r="S162" s="217"/>
      <c r="T162" s="218"/>
      <c r="AT162" s="219" t="s">
        <v>176</v>
      </c>
      <c r="AU162" s="219" t="s">
        <v>84</v>
      </c>
      <c r="AV162" s="13" t="s">
        <v>84</v>
      </c>
      <c r="AW162" s="13" t="s">
        <v>32</v>
      </c>
      <c r="AX162" s="13" t="s">
        <v>82</v>
      </c>
      <c r="AY162" s="219" t="s">
        <v>164</v>
      </c>
    </row>
    <row r="163" spans="1:65" s="2" customFormat="1" ht="24.2" customHeight="1">
      <c r="A163" s="34"/>
      <c r="B163" s="35"/>
      <c r="C163" s="191" t="s">
        <v>285</v>
      </c>
      <c r="D163" s="191" t="s">
        <v>167</v>
      </c>
      <c r="E163" s="192" t="s">
        <v>2986</v>
      </c>
      <c r="F163" s="193" t="s">
        <v>2987</v>
      </c>
      <c r="G163" s="194" t="s">
        <v>258</v>
      </c>
      <c r="H163" s="195">
        <v>130</v>
      </c>
      <c r="I163" s="196"/>
      <c r="J163" s="197">
        <f>ROUND(I163*H163,2)</f>
        <v>0</v>
      </c>
      <c r="K163" s="193" t="s">
        <v>171</v>
      </c>
      <c r="L163" s="39"/>
      <c r="M163" s="198" t="s">
        <v>1</v>
      </c>
      <c r="N163" s="199" t="s">
        <v>42</v>
      </c>
      <c r="O163" s="71"/>
      <c r="P163" s="200">
        <f>O163*H163</f>
        <v>0</v>
      </c>
      <c r="Q163" s="200">
        <v>0</v>
      </c>
      <c r="R163" s="200">
        <f>Q163*H163</f>
        <v>0</v>
      </c>
      <c r="S163" s="200">
        <v>0</v>
      </c>
      <c r="T163" s="201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2" t="s">
        <v>172</v>
      </c>
      <c r="AT163" s="202" t="s">
        <v>167</v>
      </c>
      <c r="AU163" s="202" t="s">
        <v>84</v>
      </c>
      <c r="AY163" s="17" t="s">
        <v>164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17" t="s">
        <v>84</v>
      </c>
      <c r="BK163" s="203">
        <f>ROUND(I163*H163,2)</f>
        <v>0</v>
      </c>
      <c r="BL163" s="17" t="s">
        <v>172</v>
      </c>
      <c r="BM163" s="202" t="s">
        <v>3511</v>
      </c>
    </row>
    <row r="164" spans="1:65" s="2" customFormat="1" ht="19.5">
      <c r="A164" s="34"/>
      <c r="B164" s="35"/>
      <c r="C164" s="36"/>
      <c r="D164" s="204" t="s">
        <v>174</v>
      </c>
      <c r="E164" s="36"/>
      <c r="F164" s="205" t="s">
        <v>2989</v>
      </c>
      <c r="G164" s="36"/>
      <c r="H164" s="36"/>
      <c r="I164" s="206"/>
      <c r="J164" s="36"/>
      <c r="K164" s="36"/>
      <c r="L164" s="39"/>
      <c r="M164" s="207"/>
      <c r="N164" s="208"/>
      <c r="O164" s="71"/>
      <c r="P164" s="71"/>
      <c r="Q164" s="71"/>
      <c r="R164" s="71"/>
      <c r="S164" s="71"/>
      <c r="T164" s="72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174</v>
      </c>
      <c r="AU164" s="17" t="s">
        <v>84</v>
      </c>
    </row>
    <row r="165" spans="1:65" s="13" customFormat="1" ht="11.25">
      <c r="B165" s="209"/>
      <c r="C165" s="210"/>
      <c r="D165" s="204" t="s">
        <v>176</v>
      </c>
      <c r="E165" s="211" t="s">
        <v>1</v>
      </c>
      <c r="F165" s="212" t="s">
        <v>3481</v>
      </c>
      <c r="G165" s="210"/>
      <c r="H165" s="213">
        <v>130</v>
      </c>
      <c r="I165" s="214"/>
      <c r="J165" s="210"/>
      <c r="K165" s="210"/>
      <c r="L165" s="215"/>
      <c r="M165" s="216"/>
      <c r="N165" s="217"/>
      <c r="O165" s="217"/>
      <c r="P165" s="217"/>
      <c r="Q165" s="217"/>
      <c r="R165" s="217"/>
      <c r="S165" s="217"/>
      <c r="T165" s="218"/>
      <c r="AT165" s="219" t="s">
        <v>176</v>
      </c>
      <c r="AU165" s="219" t="s">
        <v>84</v>
      </c>
      <c r="AV165" s="13" t="s">
        <v>84</v>
      </c>
      <c r="AW165" s="13" t="s">
        <v>32</v>
      </c>
      <c r="AX165" s="13" t="s">
        <v>82</v>
      </c>
      <c r="AY165" s="219" t="s">
        <v>164</v>
      </c>
    </row>
    <row r="166" spans="1:65" s="2" customFormat="1" ht="14.45" customHeight="1">
      <c r="A166" s="34"/>
      <c r="B166" s="35"/>
      <c r="C166" s="231" t="s">
        <v>291</v>
      </c>
      <c r="D166" s="231" t="s">
        <v>218</v>
      </c>
      <c r="E166" s="232" t="s">
        <v>2991</v>
      </c>
      <c r="F166" s="233" t="s">
        <v>2992</v>
      </c>
      <c r="G166" s="234" t="s">
        <v>1992</v>
      </c>
      <c r="H166" s="235">
        <v>1.95</v>
      </c>
      <c r="I166" s="236"/>
      <c r="J166" s="237">
        <f>ROUND(I166*H166,2)</f>
        <v>0</v>
      </c>
      <c r="K166" s="233" t="s">
        <v>171</v>
      </c>
      <c r="L166" s="238"/>
      <c r="M166" s="239" t="s">
        <v>1</v>
      </c>
      <c r="N166" s="240" t="s">
        <v>42</v>
      </c>
      <c r="O166" s="71"/>
      <c r="P166" s="200">
        <f>O166*H166</f>
        <v>0</v>
      </c>
      <c r="Q166" s="200">
        <v>1E-3</v>
      </c>
      <c r="R166" s="200">
        <f>Q166*H166</f>
        <v>1.9499999999999999E-3</v>
      </c>
      <c r="S166" s="200">
        <v>0</v>
      </c>
      <c r="T166" s="201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2" t="s">
        <v>221</v>
      </c>
      <c r="AT166" s="202" t="s">
        <v>218</v>
      </c>
      <c r="AU166" s="202" t="s">
        <v>84</v>
      </c>
      <c r="AY166" s="17" t="s">
        <v>164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17" t="s">
        <v>84</v>
      </c>
      <c r="BK166" s="203">
        <f>ROUND(I166*H166,2)</f>
        <v>0</v>
      </c>
      <c r="BL166" s="17" t="s">
        <v>172</v>
      </c>
      <c r="BM166" s="202" t="s">
        <v>3512</v>
      </c>
    </row>
    <row r="167" spans="1:65" s="2" customFormat="1" ht="11.25">
      <c r="A167" s="34"/>
      <c r="B167" s="35"/>
      <c r="C167" s="36"/>
      <c r="D167" s="204" t="s">
        <v>174</v>
      </c>
      <c r="E167" s="36"/>
      <c r="F167" s="205" t="s">
        <v>2992</v>
      </c>
      <c r="G167" s="36"/>
      <c r="H167" s="36"/>
      <c r="I167" s="206"/>
      <c r="J167" s="36"/>
      <c r="K167" s="36"/>
      <c r="L167" s="39"/>
      <c r="M167" s="207"/>
      <c r="N167" s="208"/>
      <c r="O167" s="71"/>
      <c r="P167" s="71"/>
      <c r="Q167" s="71"/>
      <c r="R167" s="71"/>
      <c r="S167" s="71"/>
      <c r="T167" s="72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174</v>
      </c>
      <c r="AU167" s="17" t="s">
        <v>84</v>
      </c>
    </row>
    <row r="168" spans="1:65" s="13" customFormat="1" ht="11.25">
      <c r="B168" s="209"/>
      <c r="C168" s="210"/>
      <c r="D168" s="204" t="s">
        <v>176</v>
      </c>
      <c r="E168" s="210"/>
      <c r="F168" s="212" t="s">
        <v>3513</v>
      </c>
      <c r="G168" s="210"/>
      <c r="H168" s="213">
        <v>1.95</v>
      </c>
      <c r="I168" s="214"/>
      <c r="J168" s="210"/>
      <c r="K168" s="210"/>
      <c r="L168" s="215"/>
      <c r="M168" s="216"/>
      <c r="N168" s="217"/>
      <c r="O168" s="217"/>
      <c r="P168" s="217"/>
      <c r="Q168" s="217"/>
      <c r="R168" s="217"/>
      <c r="S168" s="217"/>
      <c r="T168" s="218"/>
      <c r="AT168" s="219" t="s">
        <v>176</v>
      </c>
      <c r="AU168" s="219" t="s">
        <v>84</v>
      </c>
      <c r="AV168" s="13" t="s">
        <v>84</v>
      </c>
      <c r="AW168" s="13" t="s">
        <v>4</v>
      </c>
      <c r="AX168" s="13" t="s">
        <v>82</v>
      </c>
      <c r="AY168" s="219" t="s">
        <v>164</v>
      </c>
    </row>
    <row r="169" spans="1:65" s="12" customFormat="1" ht="22.9" customHeight="1">
      <c r="B169" s="175"/>
      <c r="C169" s="176"/>
      <c r="D169" s="177" t="s">
        <v>75</v>
      </c>
      <c r="E169" s="189" t="s">
        <v>221</v>
      </c>
      <c r="F169" s="189" t="s">
        <v>3368</v>
      </c>
      <c r="G169" s="176"/>
      <c r="H169" s="176"/>
      <c r="I169" s="179"/>
      <c r="J169" s="190">
        <f>BK169</f>
        <v>0</v>
      </c>
      <c r="K169" s="176"/>
      <c r="L169" s="181"/>
      <c r="M169" s="182"/>
      <c r="N169" s="183"/>
      <c r="O169" s="183"/>
      <c r="P169" s="184">
        <f>SUM(P170:P204)</f>
        <v>0</v>
      </c>
      <c r="Q169" s="183"/>
      <c r="R169" s="184">
        <f>SUM(R170:R204)</f>
        <v>4.1287500000000005E-2</v>
      </c>
      <c r="S169" s="183"/>
      <c r="T169" s="185">
        <f>SUM(T170:T204)</f>
        <v>7.6800000000000002E-3</v>
      </c>
      <c r="AR169" s="186" t="s">
        <v>82</v>
      </c>
      <c r="AT169" s="187" t="s">
        <v>75</v>
      </c>
      <c r="AU169" s="187" t="s">
        <v>82</v>
      </c>
      <c r="AY169" s="186" t="s">
        <v>164</v>
      </c>
      <c r="BK169" s="188">
        <f>SUM(BK170:BK204)</f>
        <v>0</v>
      </c>
    </row>
    <row r="170" spans="1:65" s="2" customFormat="1" ht="24.2" customHeight="1">
      <c r="A170" s="34"/>
      <c r="B170" s="35"/>
      <c r="C170" s="191" t="s">
        <v>2245</v>
      </c>
      <c r="D170" s="191" t="s">
        <v>167</v>
      </c>
      <c r="E170" s="192" t="s">
        <v>3514</v>
      </c>
      <c r="F170" s="193" t="s">
        <v>3515</v>
      </c>
      <c r="G170" s="194" t="s">
        <v>244</v>
      </c>
      <c r="H170" s="195">
        <v>65</v>
      </c>
      <c r="I170" s="196"/>
      <c r="J170" s="197">
        <f>ROUND(I170*H170,2)</f>
        <v>0</v>
      </c>
      <c r="K170" s="193" t="s">
        <v>171</v>
      </c>
      <c r="L170" s="39"/>
      <c r="M170" s="198" t="s">
        <v>1</v>
      </c>
      <c r="N170" s="199" t="s">
        <v>42</v>
      </c>
      <c r="O170" s="71"/>
      <c r="P170" s="200">
        <f>O170*H170</f>
        <v>0</v>
      </c>
      <c r="Q170" s="200">
        <v>0</v>
      </c>
      <c r="R170" s="200">
        <f>Q170*H170</f>
        <v>0</v>
      </c>
      <c r="S170" s="200">
        <v>0</v>
      </c>
      <c r="T170" s="201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2" t="s">
        <v>172</v>
      </c>
      <c r="AT170" s="202" t="s">
        <v>167</v>
      </c>
      <c r="AU170" s="202" t="s">
        <v>84</v>
      </c>
      <c r="AY170" s="17" t="s">
        <v>164</v>
      </c>
      <c r="BE170" s="203">
        <f>IF(N170="základní",J170,0)</f>
        <v>0</v>
      </c>
      <c r="BF170" s="203">
        <f>IF(N170="snížená",J170,0)</f>
        <v>0</v>
      </c>
      <c r="BG170" s="203">
        <f>IF(N170="zákl. přenesená",J170,0)</f>
        <v>0</v>
      </c>
      <c r="BH170" s="203">
        <f>IF(N170="sníž. přenesená",J170,0)</f>
        <v>0</v>
      </c>
      <c r="BI170" s="203">
        <f>IF(N170="nulová",J170,0)</f>
        <v>0</v>
      </c>
      <c r="BJ170" s="17" t="s">
        <v>84</v>
      </c>
      <c r="BK170" s="203">
        <f>ROUND(I170*H170,2)</f>
        <v>0</v>
      </c>
      <c r="BL170" s="17" t="s">
        <v>172</v>
      </c>
      <c r="BM170" s="202" t="s">
        <v>3516</v>
      </c>
    </row>
    <row r="171" spans="1:65" s="2" customFormat="1" ht="29.25">
      <c r="A171" s="34"/>
      <c r="B171" s="35"/>
      <c r="C171" s="36"/>
      <c r="D171" s="204" t="s">
        <v>174</v>
      </c>
      <c r="E171" s="36"/>
      <c r="F171" s="205" t="s">
        <v>3517</v>
      </c>
      <c r="G171" s="36"/>
      <c r="H171" s="36"/>
      <c r="I171" s="206"/>
      <c r="J171" s="36"/>
      <c r="K171" s="36"/>
      <c r="L171" s="39"/>
      <c r="M171" s="207"/>
      <c r="N171" s="208"/>
      <c r="O171" s="71"/>
      <c r="P171" s="71"/>
      <c r="Q171" s="71"/>
      <c r="R171" s="71"/>
      <c r="S171" s="71"/>
      <c r="T171" s="72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174</v>
      </c>
      <c r="AU171" s="17" t="s">
        <v>84</v>
      </c>
    </row>
    <row r="172" spans="1:65" s="13" customFormat="1" ht="11.25">
      <c r="B172" s="209"/>
      <c r="C172" s="210"/>
      <c r="D172" s="204" t="s">
        <v>176</v>
      </c>
      <c r="E172" s="211" t="s">
        <v>1</v>
      </c>
      <c r="F172" s="212" t="s">
        <v>3518</v>
      </c>
      <c r="G172" s="210"/>
      <c r="H172" s="213">
        <v>65</v>
      </c>
      <c r="I172" s="214"/>
      <c r="J172" s="210"/>
      <c r="K172" s="210"/>
      <c r="L172" s="215"/>
      <c r="M172" s="216"/>
      <c r="N172" s="217"/>
      <c r="O172" s="217"/>
      <c r="P172" s="217"/>
      <c r="Q172" s="217"/>
      <c r="R172" s="217"/>
      <c r="S172" s="217"/>
      <c r="T172" s="218"/>
      <c r="AT172" s="219" t="s">
        <v>176</v>
      </c>
      <c r="AU172" s="219" t="s">
        <v>84</v>
      </c>
      <c r="AV172" s="13" t="s">
        <v>84</v>
      </c>
      <c r="AW172" s="13" t="s">
        <v>32</v>
      </c>
      <c r="AX172" s="13" t="s">
        <v>82</v>
      </c>
      <c r="AY172" s="219" t="s">
        <v>164</v>
      </c>
    </row>
    <row r="173" spans="1:65" s="2" customFormat="1" ht="24.2" customHeight="1">
      <c r="A173" s="34"/>
      <c r="B173" s="35"/>
      <c r="C173" s="231" t="s">
        <v>930</v>
      </c>
      <c r="D173" s="231" t="s">
        <v>218</v>
      </c>
      <c r="E173" s="232" t="s">
        <v>3519</v>
      </c>
      <c r="F173" s="233" t="s">
        <v>3520</v>
      </c>
      <c r="G173" s="234" t="s">
        <v>244</v>
      </c>
      <c r="H173" s="235">
        <v>65</v>
      </c>
      <c r="I173" s="236"/>
      <c r="J173" s="237">
        <f>ROUND(I173*H173,2)</f>
        <v>0</v>
      </c>
      <c r="K173" s="233" t="s">
        <v>171</v>
      </c>
      <c r="L173" s="238"/>
      <c r="M173" s="239" t="s">
        <v>1</v>
      </c>
      <c r="N173" s="240" t="s">
        <v>42</v>
      </c>
      <c r="O173" s="71"/>
      <c r="P173" s="200">
        <f>O173*H173</f>
        <v>0</v>
      </c>
      <c r="Q173" s="200">
        <v>2.7E-4</v>
      </c>
      <c r="R173" s="200">
        <f>Q173*H173</f>
        <v>1.755E-2</v>
      </c>
      <c r="S173" s="200">
        <v>0</v>
      </c>
      <c r="T173" s="201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2" t="s">
        <v>221</v>
      </c>
      <c r="AT173" s="202" t="s">
        <v>218</v>
      </c>
      <c r="AU173" s="202" t="s">
        <v>84</v>
      </c>
      <c r="AY173" s="17" t="s">
        <v>164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17" t="s">
        <v>84</v>
      </c>
      <c r="BK173" s="203">
        <f>ROUND(I173*H173,2)</f>
        <v>0</v>
      </c>
      <c r="BL173" s="17" t="s">
        <v>172</v>
      </c>
      <c r="BM173" s="202" t="s">
        <v>3521</v>
      </c>
    </row>
    <row r="174" spans="1:65" s="2" customFormat="1" ht="11.25">
      <c r="A174" s="34"/>
      <c r="B174" s="35"/>
      <c r="C174" s="36"/>
      <c r="D174" s="204" t="s">
        <v>174</v>
      </c>
      <c r="E174" s="36"/>
      <c r="F174" s="205" t="s">
        <v>3520</v>
      </c>
      <c r="G174" s="36"/>
      <c r="H174" s="36"/>
      <c r="I174" s="206"/>
      <c r="J174" s="36"/>
      <c r="K174" s="36"/>
      <c r="L174" s="39"/>
      <c r="M174" s="207"/>
      <c r="N174" s="208"/>
      <c r="O174" s="71"/>
      <c r="P174" s="71"/>
      <c r="Q174" s="71"/>
      <c r="R174" s="71"/>
      <c r="S174" s="71"/>
      <c r="T174" s="72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174</v>
      </c>
      <c r="AU174" s="17" t="s">
        <v>84</v>
      </c>
    </row>
    <row r="175" spans="1:65" s="2" customFormat="1" ht="14.45" customHeight="1">
      <c r="A175" s="34"/>
      <c r="B175" s="35"/>
      <c r="C175" s="191" t="s">
        <v>2976</v>
      </c>
      <c r="D175" s="191" t="s">
        <v>167</v>
      </c>
      <c r="E175" s="192" t="s">
        <v>3522</v>
      </c>
      <c r="F175" s="193" t="s">
        <v>3523</v>
      </c>
      <c r="G175" s="194" t="s">
        <v>244</v>
      </c>
      <c r="H175" s="195">
        <v>3</v>
      </c>
      <c r="I175" s="196"/>
      <c r="J175" s="197">
        <f>ROUND(I175*H175,2)</f>
        <v>0</v>
      </c>
      <c r="K175" s="193" t="s">
        <v>171</v>
      </c>
      <c r="L175" s="39"/>
      <c r="M175" s="198" t="s">
        <v>1</v>
      </c>
      <c r="N175" s="199" t="s">
        <v>42</v>
      </c>
      <c r="O175" s="71"/>
      <c r="P175" s="200">
        <f>O175*H175</f>
        <v>0</v>
      </c>
      <c r="Q175" s="200">
        <v>1.0000000000000001E-5</v>
      </c>
      <c r="R175" s="200">
        <f>Q175*H175</f>
        <v>3.0000000000000004E-5</v>
      </c>
      <c r="S175" s="200">
        <v>0</v>
      </c>
      <c r="T175" s="201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2" t="s">
        <v>172</v>
      </c>
      <c r="AT175" s="202" t="s">
        <v>167</v>
      </c>
      <c r="AU175" s="202" t="s">
        <v>84</v>
      </c>
      <c r="AY175" s="17" t="s">
        <v>164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17" t="s">
        <v>84</v>
      </c>
      <c r="BK175" s="203">
        <f>ROUND(I175*H175,2)</f>
        <v>0</v>
      </c>
      <c r="BL175" s="17" t="s">
        <v>172</v>
      </c>
      <c r="BM175" s="202" t="s">
        <v>3524</v>
      </c>
    </row>
    <row r="176" spans="1:65" s="2" customFormat="1" ht="19.5">
      <c r="A176" s="34"/>
      <c r="B176" s="35"/>
      <c r="C176" s="36"/>
      <c r="D176" s="204" t="s">
        <v>174</v>
      </c>
      <c r="E176" s="36"/>
      <c r="F176" s="205" t="s">
        <v>3525</v>
      </c>
      <c r="G176" s="36"/>
      <c r="H176" s="36"/>
      <c r="I176" s="206"/>
      <c r="J176" s="36"/>
      <c r="K176" s="36"/>
      <c r="L176" s="39"/>
      <c r="M176" s="207"/>
      <c r="N176" s="208"/>
      <c r="O176" s="71"/>
      <c r="P176" s="71"/>
      <c r="Q176" s="71"/>
      <c r="R176" s="71"/>
      <c r="S176" s="71"/>
      <c r="T176" s="72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174</v>
      </c>
      <c r="AU176" s="17" t="s">
        <v>84</v>
      </c>
    </row>
    <row r="177" spans="1:65" s="13" customFormat="1" ht="11.25">
      <c r="B177" s="209"/>
      <c r="C177" s="210"/>
      <c r="D177" s="204" t="s">
        <v>176</v>
      </c>
      <c r="E177" s="211" t="s">
        <v>1</v>
      </c>
      <c r="F177" s="212" t="s">
        <v>3526</v>
      </c>
      <c r="G177" s="210"/>
      <c r="H177" s="213">
        <v>3</v>
      </c>
      <c r="I177" s="214"/>
      <c r="J177" s="210"/>
      <c r="K177" s="210"/>
      <c r="L177" s="215"/>
      <c r="M177" s="216"/>
      <c r="N177" s="217"/>
      <c r="O177" s="217"/>
      <c r="P177" s="217"/>
      <c r="Q177" s="217"/>
      <c r="R177" s="217"/>
      <c r="S177" s="217"/>
      <c r="T177" s="218"/>
      <c r="AT177" s="219" t="s">
        <v>176</v>
      </c>
      <c r="AU177" s="219" t="s">
        <v>84</v>
      </c>
      <c r="AV177" s="13" t="s">
        <v>84</v>
      </c>
      <c r="AW177" s="13" t="s">
        <v>32</v>
      </c>
      <c r="AX177" s="13" t="s">
        <v>82</v>
      </c>
      <c r="AY177" s="219" t="s">
        <v>164</v>
      </c>
    </row>
    <row r="178" spans="1:65" s="2" customFormat="1" ht="24.2" customHeight="1">
      <c r="A178" s="34"/>
      <c r="B178" s="35"/>
      <c r="C178" s="231" t="s">
        <v>262</v>
      </c>
      <c r="D178" s="231" t="s">
        <v>218</v>
      </c>
      <c r="E178" s="232" t="s">
        <v>3527</v>
      </c>
      <c r="F178" s="233" t="s">
        <v>3528</v>
      </c>
      <c r="G178" s="234" t="s">
        <v>244</v>
      </c>
      <c r="H178" s="235">
        <v>3.09</v>
      </c>
      <c r="I178" s="236"/>
      <c r="J178" s="237">
        <f>ROUND(I178*H178,2)</f>
        <v>0</v>
      </c>
      <c r="K178" s="233" t="s">
        <v>171</v>
      </c>
      <c r="L178" s="238"/>
      <c r="M178" s="239" t="s">
        <v>1</v>
      </c>
      <c r="N178" s="240" t="s">
        <v>42</v>
      </c>
      <c r="O178" s="71"/>
      <c r="P178" s="200">
        <f>O178*H178</f>
        <v>0</v>
      </c>
      <c r="Q178" s="200">
        <v>7.5000000000000002E-4</v>
      </c>
      <c r="R178" s="200">
        <f>Q178*H178</f>
        <v>2.3175000000000001E-3</v>
      </c>
      <c r="S178" s="200">
        <v>0</v>
      </c>
      <c r="T178" s="201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2" t="s">
        <v>221</v>
      </c>
      <c r="AT178" s="202" t="s">
        <v>218</v>
      </c>
      <c r="AU178" s="202" t="s">
        <v>84</v>
      </c>
      <c r="AY178" s="17" t="s">
        <v>164</v>
      </c>
      <c r="BE178" s="203">
        <f>IF(N178="základní",J178,0)</f>
        <v>0</v>
      </c>
      <c r="BF178" s="203">
        <f>IF(N178="snížená",J178,0)</f>
        <v>0</v>
      </c>
      <c r="BG178" s="203">
        <f>IF(N178="zákl. přenesená",J178,0)</f>
        <v>0</v>
      </c>
      <c r="BH178" s="203">
        <f>IF(N178="sníž. přenesená",J178,0)</f>
        <v>0</v>
      </c>
      <c r="BI178" s="203">
        <f>IF(N178="nulová",J178,0)</f>
        <v>0</v>
      </c>
      <c r="BJ178" s="17" t="s">
        <v>84</v>
      </c>
      <c r="BK178" s="203">
        <f>ROUND(I178*H178,2)</f>
        <v>0</v>
      </c>
      <c r="BL178" s="17" t="s">
        <v>172</v>
      </c>
      <c r="BM178" s="202" t="s">
        <v>3529</v>
      </c>
    </row>
    <row r="179" spans="1:65" s="2" customFormat="1" ht="19.5">
      <c r="A179" s="34"/>
      <c r="B179" s="35"/>
      <c r="C179" s="36"/>
      <c r="D179" s="204" t="s">
        <v>174</v>
      </c>
      <c r="E179" s="36"/>
      <c r="F179" s="205" t="s">
        <v>3528</v>
      </c>
      <c r="G179" s="36"/>
      <c r="H179" s="36"/>
      <c r="I179" s="206"/>
      <c r="J179" s="36"/>
      <c r="K179" s="36"/>
      <c r="L179" s="39"/>
      <c r="M179" s="207"/>
      <c r="N179" s="208"/>
      <c r="O179" s="71"/>
      <c r="P179" s="71"/>
      <c r="Q179" s="71"/>
      <c r="R179" s="71"/>
      <c r="S179" s="71"/>
      <c r="T179" s="72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174</v>
      </c>
      <c r="AU179" s="17" t="s">
        <v>84</v>
      </c>
    </row>
    <row r="180" spans="1:65" s="13" customFormat="1" ht="11.25">
      <c r="B180" s="209"/>
      <c r="C180" s="210"/>
      <c r="D180" s="204" t="s">
        <v>176</v>
      </c>
      <c r="E180" s="210"/>
      <c r="F180" s="212" t="s">
        <v>3530</v>
      </c>
      <c r="G180" s="210"/>
      <c r="H180" s="213">
        <v>3.09</v>
      </c>
      <c r="I180" s="214"/>
      <c r="J180" s="210"/>
      <c r="K180" s="210"/>
      <c r="L180" s="215"/>
      <c r="M180" s="216"/>
      <c r="N180" s="217"/>
      <c r="O180" s="217"/>
      <c r="P180" s="217"/>
      <c r="Q180" s="217"/>
      <c r="R180" s="217"/>
      <c r="S180" s="217"/>
      <c r="T180" s="218"/>
      <c r="AT180" s="219" t="s">
        <v>176</v>
      </c>
      <c r="AU180" s="219" t="s">
        <v>84</v>
      </c>
      <c r="AV180" s="13" t="s">
        <v>84</v>
      </c>
      <c r="AW180" s="13" t="s">
        <v>4</v>
      </c>
      <c r="AX180" s="13" t="s">
        <v>82</v>
      </c>
      <c r="AY180" s="219" t="s">
        <v>164</v>
      </c>
    </row>
    <row r="181" spans="1:65" s="2" customFormat="1" ht="24.2" customHeight="1">
      <c r="A181" s="34"/>
      <c r="B181" s="35"/>
      <c r="C181" s="191" t="s">
        <v>3047</v>
      </c>
      <c r="D181" s="191" t="s">
        <v>167</v>
      </c>
      <c r="E181" s="192" t="s">
        <v>3531</v>
      </c>
      <c r="F181" s="193" t="s">
        <v>3532</v>
      </c>
      <c r="G181" s="194" t="s">
        <v>322</v>
      </c>
      <c r="H181" s="195">
        <v>1</v>
      </c>
      <c r="I181" s="196"/>
      <c r="J181" s="197">
        <f>ROUND(I181*H181,2)</f>
        <v>0</v>
      </c>
      <c r="K181" s="193" t="s">
        <v>171</v>
      </c>
      <c r="L181" s="39"/>
      <c r="M181" s="198" t="s">
        <v>1</v>
      </c>
      <c r="N181" s="199" t="s">
        <v>42</v>
      </c>
      <c r="O181" s="71"/>
      <c r="P181" s="200">
        <f>O181*H181</f>
        <v>0</v>
      </c>
      <c r="Q181" s="200">
        <v>0</v>
      </c>
      <c r="R181" s="200">
        <f>Q181*H181</f>
        <v>0</v>
      </c>
      <c r="S181" s="200">
        <v>0</v>
      </c>
      <c r="T181" s="201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2" t="s">
        <v>172</v>
      </c>
      <c r="AT181" s="202" t="s">
        <v>167</v>
      </c>
      <c r="AU181" s="202" t="s">
        <v>84</v>
      </c>
      <c r="AY181" s="17" t="s">
        <v>164</v>
      </c>
      <c r="BE181" s="203">
        <f>IF(N181="základní",J181,0)</f>
        <v>0</v>
      </c>
      <c r="BF181" s="203">
        <f>IF(N181="snížená",J181,0)</f>
        <v>0</v>
      </c>
      <c r="BG181" s="203">
        <f>IF(N181="zákl. přenesená",J181,0)</f>
        <v>0</v>
      </c>
      <c r="BH181" s="203">
        <f>IF(N181="sníž. přenesená",J181,0)</f>
        <v>0</v>
      </c>
      <c r="BI181" s="203">
        <f>IF(N181="nulová",J181,0)</f>
        <v>0</v>
      </c>
      <c r="BJ181" s="17" t="s">
        <v>84</v>
      </c>
      <c r="BK181" s="203">
        <f>ROUND(I181*H181,2)</f>
        <v>0</v>
      </c>
      <c r="BL181" s="17" t="s">
        <v>172</v>
      </c>
      <c r="BM181" s="202" t="s">
        <v>3533</v>
      </c>
    </row>
    <row r="182" spans="1:65" s="2" customFormat="1" ht="29.25">
      <c r="A182" s="34"/>
      <c r="B182" s="35"/>
      <c r="C182" s="36"/>
      <c r="D182" s="204" t="s">
        <v>174</v>
      </c>
      <c r="E182" s="36"/>
      <c r="F182" s="205" t="s">
        <v>3534</v>
      </c>
      <c r="G182" s="36"/>
      <c r="H182" s="36"/>
      <c r="I182" s="206"/>
      <c r="J182" s="36"/>
      <c r="K182" s="36"/>
      <c r="L182" s="39"/>
      <c r="M182" s="207"/>
      <c r="N182" s="208"/>
      <c r="O182" s="71"/>
      <c r="P182" s="71"/>
      <c r="Q182" s="71"/>
      <c r="R182" s="71"/>
      <c r="S182" s="71"/>
      <c r="T182" s="72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174</v>
      </c>
      <c r="AU182" s="17" t="s">
        <v>84</v>
      </c>
    </row>
    <row r="183" spans="1:65" s="13" customFormat="1" ht="11.25">
      <c r="B183" s="209"/>
      <c r="C183" s="210"/>
      <c r="D183" s="204" t="s">
        <v>176</v>
      </c>
      <c r="E183" s="211" t="s">
        <v>1</v>
      </c>
      <c r="F183" s="212" t="s">
        <v>3535</v>
      </c>
      <c r="G183" s="210"/>
      <c r="H183" s="213">
        <v>1</v>
      </c>
      <c r="I183" s="214"/>
      <c r="J183" s="210"/>
      <c r="K183" s="210"/>
      <c r="L183" s="215"/>
      <c r="M183" s="216"/>
      <c r="N183" s="217"/>
      <c r="O183" s="217"/>
      <c r="P183" s="217"/>
      <c r="Q183" s="217"/>
      <c r="R183" s="217"/>
      <c r="S183" s="217"/>
      <c r="T183" s="218"/>
      <c r="AT183" s="219" t="s">
        <v>176</v>
      </c>
      <c r="AU183" s="219" t="s">
        <v>84</v>
      </c>
      <c r="AV183" s="13" t="s">
        <v>84</v>
      </c>
      <c r="AW183" s="13" t="s">
        <v>32</v>
      </c>
      <c r="AX183" s="13" t="s">
        <v>82</v>
      </c>
      <c r="AY183" s="219" t="s">
        <v>164</v>
      </c>
    </row>
    <row r="184" spans="1:65" s="2" customFormat="1" ht="14.45" customHeight="1">
      <c r="A184" s="34"/>
      <c r="B184" s="35"/>
      <c r="C184" s="231" t="s">
        <v>2190</v>
      </c>
      <c r="D184" s="231" t="s">
        <v>218</v>
      </c>
      <c r="E184" s="232" t="s">
        <v>3536</v>
      </c>
      <c r="F184" s="233" t="s">
        <v>3537</v>
      </c>
      <c r="G184" s="234" t="s">
        <v>322</v>
      </c>
      <c r="H184" s="235">
        <v>1</v>
      </c>
      <c r="I184" s="236"/>
      <c r="J184" s="237">
        <f>ROUND(I184*H184,2)</f>
        <v>0</v>
      </c>
      <c r="K184" s="233" t="s">
        <v>171</v>
      </c>
      <c r="L184" s="238"/>
      <c r="M184" s="239" t="s">
        <v>1</v>
      </c>
      <c r="N184" s="240" t="s">
        <v>42</v>
      </c>
      <c r="O184" s="71"/>
      <c r="P184" s="200">
        <f>O184*H184</f>
        <v>0</v>
      </c>
      <c r="Q184" s="200">
        <v>6.7000000000000002E-4</v>
      </c>
      <c r="R184" s="200">
        <f>Q184*H184</f>
        <v>6.7000000000000002E-4</v>
      </c>
      <c r="S184" s="200">
        <v>0</v>
      </c>
      <c r="T184" s="201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2" t="s">
        <v>221</v>
      </c>
      <c r="AT184" s="202" t="s">
        <v>218</v>
      </c>
      <c r="AU184" s="202" t="s">
        <v>84</v>
      </c>
      <c r="AY184" s="17" t="s">
        <v>164</v>
      </c>
      <c r="BE184" s="203">
        <f>IF(N184="základní",J184,0)</f>
        <v>0</v>
      </c>
      <c r="BF184" s="203">
        <f>IF(N184="snížená",J184,0)</f>
        <v>0</v>
      </c>
      <c r="BG184" s="203">
        <f>IF(N184="zákl. přenesená",J184,0)</f>
        <v>0</v>
      </c>
      <c r="BH184" s="203">
        <f>IF(N184="sníž. přenesená",J184,0)</f>
        <v>0</v>
      </c>
      <c r="BI184" s="203">
        <f>IF(N184="nulová",J184,0)</f>
        <v>0</v>
      </c>
      <c r="BJ184" s="17" t="s">
        <v>84</v>
      </c>
      <c r="BK184" s="203">
        <f>ROUND(I184*H184,2)</f>
        <v>0</v>
      </c>
      <c r="BL184" s="17" t="s">
        <v>172</v>
      </c>
      <c r="BM184" s="202" t="s">
        <v>3538</v>
      </c>
    </row>
    <row r="185" spans="1:65" s="2" customFormat="1" ht="11.25">
      <c r="A185" s="34"/>
      <c r="B185" s="35"/>
      <c r="C185" s="36"/>
      <c r="D185" s="204" t="s">
        <v>174</v>
      </c>
      <c r="E185" s="36"/>
      <c r="F185" s="205" t="s">
        <v>3537</v>
      </c>
      <c r="G185" s="36"/>
      <c r="H185" s="36"/>
      <c r="I185" s="206"/>
      <c r="J185" s="36"/>
      <c r="K185" s="36"/>
      <c r="L185" s="39"/>
      <c r="M185" s="207"/>
      <c r="N185" s="208"/>
      <c r="O185" s="71"/>
      <c r="P185" s="71"/>
      <c r="Q185" s="71"/>
      <c r="R185" s="71"/>
      <c r="S185" s="71"/>
      <c r="T185" s="72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174</v>
      </c>
      <c r="AU185" s="17" t="s">
        <v>84</v>
      </c>
    </row>
    <row r="186" spans="1:65" s="13" customFormat="1" ht="22.5">
      <c r="B186" s="209"/>
      <c r="C186" s="210"/>
      <c r="D186" s="204" t="s">
        <v>176</v>
      </c>
      <c r="E186" s="211" t="s">
        <v>1</v>
      </c>
      <c r="F186" s="212" t="s">
        <v>3539</v>
      </c>
      <c r="G186" s="210"/>
      <c r="H186" s="213">
        <v>1</v>
      </c>
      <c r="I186" s="214"/>
      <c r="J186" s="210"/>
      <c r="K186" s="210"/>
      <c r="L186" s="215"/>
      <c r="M186" s="216"/>
      <c r="N186" s="217"/>
      <c r="O186" s="217"/>
      <c r="P186" s="217"/>
      <c r="Q186" s="217"/>
      <c r="R186" s="217"/>
      <c r="S186" s="217"/>
      <c r="T186" s="218"/>
      <c r="AT186" s="219" t="s">
        <v>176</v>
      </c>
      <c r="AU186" s="219" t="s">
        <v>84</v>
      </c>
      <c r="AV186" s="13" t="s">
        <v>84</v>
      </c>
      <c r="AW186" s="13" t="s">
        <v>32</v>
      </c>
      <c r="AX186" s="13" t="s">
        <v>82</v>
      </c>
      <c r="AY186" s="219" t="s">
        <v>164</v>
      </c>
    </row>
    <row r="187" spans="1:65" s="2" customFormat="1" ht="14.45" customHeight="1">
      <c r="A187" s="34"/>
      <c r="B187" s="35"/>
      <c r="C187" s="191" t="s">
        <v>2207</v>
      </c>
      <c r="D187" s="191" t="s">
        <v>167</v>
      </c>
      <c r="E187" s="192" t="s">
        <v>3540</v>
      </c>
      <c r="F187" s="193" t="s">
        <v>3541</v>
      </c>
      <c r="G187" s="194" t="s">
        <v>322</v>
      </c>
      <c r="H187" s="195">
        <v>1</v>
      </c>
      <c r="I187" s="196"/>
      <c r="J187" s="197">
        <f>ROUND(I187*H187,2)</f>
        <v>0</v>
      </c>
      <c r="K187" s="193" t="s">
        <v>171</v>
      </c>
      <c r="L187" s="39"/>
      <c r="M187" s="198" t="s">
        <v>1</v>
      </c>
      <c r="N187" s="199" t="s">
        <v>42</v>
      </c>
      <c r="O187" s="71"/>
      <c r="P187" s="200">
        <f>O187*H187</f>
        <v>0</v>
      </c>
      <c r="Q187" s="200">
        <v>0</v>
      </c>
      <c r="R187" s="200">
        <f>Q187*H187</f>
        <v>0</v>
      </c>
      <c r="S187" s="200">
        <v>7.6800000000000002E-3</v>
      </c>
      <c r="T187" s="201">
        <f>S187*H187</f>
        <v>7.6800000000000002E-3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2" t="s">
        <v>172</v>
      </c>
      <c r="AT187" s="202" t="s">
        <v>167</v>
      </c>
      <c r="AU187" s="202" t="s">
        <v>84</v>
      </c>
      <c r="AY187" s="17" t="s">
        <v>164</v>
      </c>
      <c r="BE187" s="203">
        <f>IF(N187="základní",J187,0)</f>
        <v>0</v>
      </c>
      <c r="BF187" s="203">
        <f>IF(N187="snížená",J187,0)</f>
        <v>0</v>
      </c>
      <c r="BG187" s="203">
        <f>IF(N187="zákl. přenesená",J187,0)</f>
        <v>0</v>
      </c>
      <c r="BH187" s="203">
        <f>IF(N187="sníž. přenesená",J187,0)</f>
        <v>0</v>
      </c>
      <c r="BI187" s="203">
        <f>IF(N187="nulová",J187,0)</f>
        <v>0</v>
      </c>
      <c r="BJ187" s="17" t="s">
        <v>84</v>
      </c>
      <c r="BK187" s="203">
        <f>ROUND(I187*H187,2)</f>
        <v>0</v>
      </c>
      <c r="BL187" s="17" t="s">
        <v>172</v>
      </c>
      <c r="BM187" s="202" t="s">
        <v>3542</v>
      </c>
    </row>
    <row r="188" spans="1:65" s="2" customFormat="1" ht="19.5">
      <c r="A188" s="34"/>
      <c r="B188" s="35"/>
      <c r="C188" s="36"/>
      <c r="D188" s="204" t="s">
        <v>174</v>
      </c>
      <c r="E188" s="36"/>
      <c r="F188" s="205" t="s">
        <v>3543</v>
      </c>
      <c r="G188" s="36"/>
      <c r="H188" s="36"/>
      <c r="I188" s="206"/>
      <c r="J188" s="36"/>
      <c r="K188" s="36"/>
      <c r="L188" s="39"/>
      <c r="M188" s="207"/>
      <c r="N188" s="208"/>
      <c r="O188" s="71"/>
      <c r="P188" s="71"/>
      <c r="Q188" s="71"/>
      <c r="R188" s="71"/>
      <c r="S188" s="71"/>
      <c r="T188" s="72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174</v>
      </c>
      <c r="AU188" s="17" t="s">
        <v>84</v>
      </c>
    </row>
    <row r="189" spans="1:65" s="13" customFormat="1" ht="11.25">
      <c r="B189" s="209"/>
      <c r="C189" s="210"/>
      <c r="D189" s="204" t="s">
        <v>176</v>
      </c>
      <c r="E189" s="211" t="s">
        <v>1</v>
      </c>
      <c r="F189" s="212" t="s">
        <v>3544</v>
      </c>
      <c r="G189" s="210"/>
      <c r="H189" s="213">
        <v>1</v>
      </c>
      <c r="I189" s="214"/>
      <c r="J189" s="210"/>
      <c r="K189" s="210"/>
      <c r="L189" s="215"/>
      <c r="M189" s="216"/>
      <c r="N189" s="217"/>
      <c r="O189" s="217"/>
      <c r="P189" s="217"/>
      <c r="Q189" s="217"/>
      <c r="R189" s="217"/>
      <c r="S189" s="217"/>
      <c r="T189" s="218"/>
      <c r="AT189" s="219" t="s">
        <v>176</v>
      </c>
      <c r="AU189" s="219" t="s">
        <v>84</v>
      </c>
      <c r="AV189" s="13" t="s">
        <v>84</v>
      </c>
      <c r="AW189" s="13" t="s">
        <v>32</v>
      </c>
      <c r="AX189" s="13" t="s">
        <v>82</v>
      </c>
      <c r="AY189" s="219" t="s">
        <v>164</v>
      </c>
    </row>
    <row r="190" spans="1:65" s="2" customFormat="1" ht="24.2" customHeight="1">
      <c r="A190" s="34"/>
      <c r="B190" s="35"/>
      <c r="C190" s="191" t="s">
        <v>2221</v>
      </c>
      <c r="D190" s="191" t="s">
        <v>167</v>
      </c>
      <c r="E190" s="192" t="s">
        <v>3545</v>
      </c>
      <c r="F190" s="193" t="s">
        <v>3546</v>
      </c>
      <c r="G190" s="194" t="s">
        <v>244</v>
      </c>
      <c r="H190" s="195">
        <v>65</v>
      </c>
      <c r="I190" s="196"/>
      <c r="J190" s="197">
        <f>ROUND(I190*H190,2)</f>
        <v>0</v>
      </c>
      <c r="K190" s="193" t="s">
        <v>171</v>
      </c>
      <c r="L190" s="39"/>
      <c r="M190" s="198" t="s">
        <v>1</v>
      </c>
      <c r="N190" s="199" t="s">
        <v>42</v>
      </c>
      <c r="O190" s="71"/>
      <c r="P190" s="200">
        <f>O190*H190</f>
        <v>0</v>
      </c>
      <c r="Q190" s="200">
        <v>0</v>
      </c>
      <c r="R190" s="200">
        <f>Q190*H190</f>
        <v>0</v>
      </c>
      <c r="S190" s="200">
        <v>0</v>
      </c>
      <c r="T190" s="201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2" t="s">
        <v>172</v>
      </c>
      <c r="AT190" s="202" t="s">
        <v>167</v>
      </c>
      <c r="AU190" s="202" t="s">
        <v>84</v>
      </c>
      <c r="AY190" s="17" t="s">
        <v>164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17" t="s">
        <v>84</v>
      </c>
      <c r="BK190" s="203">
        <f>ROUND(I190*H190,2)</f>
        <v>0</v>
      </c>
      <c r="BL190" s="17" t="s">
        <v>172</v>
      </c>
      <c r="BM190" s="202" t="s">
        <v>3547</v>
      </c>
    </row>
    <row r="191" spans="1:65" s="2" customFormat="1" ht="11.25">
      <c r="A191" s="34"/>
      <c r="B191" s="35"/>
      <c r="C191" s="36"/>
      <c r="D191" s="204" t="s">
        <v>174</v>
      </c>
      <c r="E191" s="36"/>
      <c r="F191" s="205" t="s">
        <v>3546</v>
      </c>
      <c r="G191" s="36"/>
      <c r="H191" s="36"/>
      <c r="I191" s="206"/>
      <c r="J191" s="36"/>
      <c r="K191" s="36"/>
      <c r="L191" s="39"/>
      <c r="M191" s="207"/>
      <c r="N191" s="208"/>
      <c r="O191" s="71"/>
      <c r="P191" s="71"/>
      <c r="Q191" s="71"/>
      <c r="R191" s="71"/>
      <c r="S191" s="71"/>
      <c r="T191" s="72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174</v>
      </c>
      <c r="AU191" s="17" t="s">
        <v>84</v>
      </c>
    </row>
    <row r="192" spans="1:65" s="13" customFormat="1" ht="11.25">
      <c r="B192" s="209"/>
      <c r="C192" s="210"/>
      <c r="D192" s="204" t="s">
        <v>176</v>
      </c>
      <c r="E192" s="211" t="s">
        <v>1</v>
      </c>
      <c r="F192" s="212" t="s">
        <v>3518</v>
      </c>
      <c r="G192" s="210"/>
      <c r="H192" s="213">
        <v>65</v>
      </c>
      <c r="I192" s="214"/>
      <c r="J192" s="210"/>
      <c r="K192" s="210"/>
      <c r="L192" s="215"/>
      <c r="M192" s="216"/>
      <c r="N192" s="217"/>
      <c r="O192" s="217"/>
      <c r="P192" s="217"/>
      <c r="Q192" s="217"/>
      <c r="R192" s="217"/>
      <c r="S192" s="217"/>
      <c r="T192" s="218"/>
      <c r="AT192" s="219" t="s">
        <v>176</v>
      </c>
      <c r="AU192" s="219" t="s">
        <v>84</v>
      </c>
      <c r="AV192" s="13" t="s">
        <v>84</v>
      </c>
      <c r="AW192" s="13" t="s">
        <v>32</v>
      </c>
      <c r="AX192" s="13" t="s">
        <v>82</v>
      </c>
      <c r="AY192" s="219" t="s">
        <v>164</v>
      </c>
    </row>
    <row r="193" spans="1:65" s="2" customFormat="1" ht="14.45" customHeight="1">
      <c r="A193" s="34"/>
      <c r="B193" s="35"/>
      <c r="C193" s="191" t="s">
        <v>1069</v>
      </c>
      <c r="D193" s="191" t="s">
        <v>167</v>
      </c>
      <c r="E193" s="192" t="s">
        <v>3548</v>
      </c>
      <c r="F193" s="193" t="s">
        <v>3549</v>
      </c>
      <c r="G193" s="194" t="s">
        <v>244</v>
      </c>
      <c r="H193" s="195">
        <v>65</v>
      </c>
      <c r="I193" s="196"/>
      <c r="J193" s="197">
        <f>ROUND(I193*H193,2)</f>
        <v>0</v>
      </c>
      <c r="K193" s="193" t="s">
        <v>171</v>
      </c>
      <c r="L193" s="39"/>
      <c r="M193" s="198" t="s">
        <v>1</v>
      </c>
      <c r="N193" s="199" t="s">
        <v>42</v>
      </c>
      <c r="O193" s="71"/>
      <c r="P193" s="200">
        <f>O193*H193</f>
        <v>0</v>
      </c>
      <c r="Q193" s="200">
        <v>0</v>
      </c>
      <c r="R193" s="200">
        <f>Q193*H193</f>
        <v>0</v>
      </c>
      <c r="S193" s="200">
        <v>0</v>
      </c>
      <c r="T193" s="201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2" t="s">
        <v>172</v>
      </c>
      <c r="AT193" s="202" t="s">
        <v>167</v>
      </c>
      <c r="AU193" s="202" t="s">
        <v>84</v>
      </c>
      <c r="AY193" s="17" t="s">
        <v>164</v>
      </c>
      <c r="BE193" s="203">
        <f>IF(N193="základní",J193,0)</f>
        <v>0</v>
      </c>
      <c r="BF193" s="203">
        <f>IF(N193="snížená",J193,0)</f>
        <v>0</v>
      </c>
      <c r="BG193" s="203">
        <f>IF(N193="zákl. přenesená",J193,0)</f>
        <v>0</v>
      </c>
      <c r="BH193" s="203">
        <f>IF(N193="sníž. přenesená",J193,0)</f>
        <v>0</v>
      </c>
      <c r="BI193" s="203">
        <f>IF(N193="nulová",J193,0)</f>
        <v>0</v>
      </c>
      <c r="BJ193" s="17" t="s">
        <v>84</v>
      </c>
      <c r="BK193" s="203">
        <f>ROUND(I193*H193,2)</f>
        <v>0</v>
      </c>
      <c r="BL193" s="17" t="s">
        <v>172</v>
      </c>
      <c r="BM193" s="202" t="s">
        <v>3550</v>
      </c>
    </row>
    <row r="194" spans="1:65" s="2" customFormat="1" ht="11.25">
      <c r="A194" s="34"/>
      <c r="B194" s="35"/>
      <c r="C194" s="36"/>
      <c r="D194" s="204" t="s">
        <v>174</v>
      </c>
      <c r="E194" s="36"/>
      <c r="F194" s="205" t="s">
        <v>3551</v>
      </c>
      <c r="G194" s="36"/>
      <c r="H194" s="36"/>
      <c r="I194" s="206"/>
      <c r="J194" s="36"/>
      <c r="K194" s="36"/>
      <c r="L194" s="39"/>
      <c r="M194" s="207"/>
      <c r="N194" s="208"/>
      <c r="O194" s="71"/>
      <c r="P194" s="71"/>
      <c r="Q194" s="71"/>
      <c r="R194" s="71"/>
      <c r="S194" s="71"/>
      <c r="T194" s="72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174</v>
      </c>
      <c r="AU194" s="17" t="s">
        <v>84</v>
      </c>
    </row>
    <row r="195" spans="1:65" s="13" customFormat="1" ht="11.25">
      <c r="B195" s="209"/>
      <c r="C195" s="210"/>
      <c r="D195" s="204" t="s">
        <v>176</v>
      </c>
      <c r="E195" s="211" t="s">
        <v>1</v>
      </c>
      <c r="F195" s="212" t="s">
        <v>3552</v>
      </c>
      <c r="G195" s="210"/>
      <c r="H195" s="213">
        <v>65</v>
      </c>
      <c r="I195" s="214"/>
      <c r="J195" s="210"/>
      <c r="K195" s="210"/>
      <c r="L195" s="215"/>
      <c r="M195" s="216"/>
      <c r="N195" s="217"/>
      <c r="O195" s="217"/>
      <c r="P195" s="217"/>
      <c r="Q195" s="217"/>
      <c r="R195" s="217"/>
      <c r="S195" s="217"/>
      <c r="T195" s="218"/>
      <c r="AT195" s="219" t="s">
        <v>176</v>
      </c>
      <c r="AU195" s="219" t="s">
        <v>84</v>
      </c>
      <c r="AV195" s="13" t="s">
        <v>84</v>
      </c>
      <c r="AW195" s="13" t="s">
        <v>32</v>
      </c>
      <c r="AX195" s="13" t="s">
        <v>82</v>
      </c>
      <c r="AY195" s="219" t="s">
        <v>164</v>
      </c>
    </row>
    <row r="196" spans="1:65" s="2" customFormat="1" ht="14.45" customHeight="1">
      <c r="A196" s="34"/>
      <c r="B196" s="35"/>
      <c r="C196" s="191" t="s">
        <v>3001</v>
      </c>
      <c r="D196" s="191" t="s">
        <v>167</v>
      </c>
      <c r="E196" s="192" t="s">
        <v>3553</v>
      </c>
      <c r="F196" s="193" t="s">
        <v>3554</v>
      </c>
      <c r="G196" s="194" t="s">
        <v>244</v>
      </c>
      <c r="H196" s="195">
        <v>65</v>
      </c>
      <c r="I196" s="196"/>
      <c r="J196" s="197">
        <f>ROUND(I196*H196,2)</f>
        <v>0</v>
      </c>
      <c r="K196" s="193" t="s">
        <v>171</v>
      </c>
      <c r="L196" s="39"/>
      <c r="M196" s="198" t="s">
        <v>1</v>
      </c>
      <c r="N196" s="199" t="s">
        <v>42</v>
      </c>
      <c r="O196" s="71"/>
      <c r="P196" s="200">
        <f>O196*H196</f>
        <v>0</v>
      </c>
      <c r="Q196" s="200">
        <v>1.9000000000000001E-4</v>
      </c>
      <c r="R196" s="200">
        <f>Q196*H196</f>
        <v>1.235E-2</v>
      </c>
      <c r="S196" s="200">
        <v>0</v>
      </c>
      <c r="T196" s="201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2" t="s">
        <v>172</v>
      </c>
      <c r="AT196" s="202" t="s">
        <v>167</v>
      </c>
      <c r="AU196" s="202" t="s">
        <v>84</v>
      </c>
      <c r="AY196" s="17" t="s">
        <v>164</v>
      </c>
      <c r="BE196" s="203">
        <f>IF(N196="základní",J196,0)</f>
        <v>0</v>
      </c>
      <c r="BF196" s="203">
        <f>IF(N196="snížená",J196,0)</f>
        <v>0</v>
      </c>
      <c r="BG196" s="203">
        <f>IF(N196="zákl. přenesená",J196,0)</f>
        <v>0</v>
      </c>
      <c r="BH196" s="203">
        <f>IF(N196="sníž. přenesená",J196,0)</f>
        <v>0</v>
      </c>
      <c r="BI196" s="203">
        <f>IF(N196="nulová",J196,0)</f>
        <v>0</v>
      </c>
      <c r="BJ196" s="17" t="s">
        <v>84</v>
      </c>
      <c r="BK196" s="203">
        <f>ROUND(I196*H196,2)</f>
        <v>0</v>
      </c>
      <c r="BL196" s="17" t="s">
        <v>172</v>
      </c>
      <c r="BM196" s="202" t="s">
        <v>3555</v>
      </c>
    </row>
    <row r="197" spans="1:65" s="2" customFormat="1" ht="11.25">
      <c r="A197" s="34"/>
      <c r="B197" s="35"/>
      <c r="C197" s="36"/>
      <c r="D197" s="204" t="s">
        <v>174</v>
      </c>
      <c r="E197" s="36"/>
      <c r="F197" s="205" t="s">
        <v>3556</v>
      </c>
      <c r="G197" s="36"/>
      <c r="H197" s="36"/>
      <c r="I197" s="206"/>
      <c r="J197" s="36"/>
      <c r="K197" s="36"/>
      <c r="L197" s="39"/>
      <c r="M197" s="207"/>
      <c r="N197" s="208"/>
      <c r="O197" s="71"/>
      <c r="P197" s="71"/>
      <c r="Q197" s="71"/>
      <c r="R197" s="71"/>
      <c r="S197" s="71"/>
      <c r="T197" s="72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174</v>
      </c>
      <c r="AU197" s="17" t="s">
        <v>84</v>
      </c>
    </row>
    <row r="198" spans="1:65" s="13" customFormat="1" ht="11.25">
      <c r="B198" s="209"/>
      <c r="C198" s="210"/>
      <c r="D198" s="204" t="s">
        <v>176</v>
      </c>
      <c r="E198" s="211" t="s">
        <v>1</v>
      </c>
      <c r="F198" s="212" t="s">
        <v>3518</v>
      </c>
      <c r="G198" s="210"/>
      <c r="H198" s="213">
        <v>65</v>
      </c>
      <c r="I198" s="214"/>
      <c r="J198" s="210"/>
      <c r="K198" s="210"/>
      <c r="L198" s="215"/>
      <c r="M198" s="216"/>
      <c r="N198" s="217"/>
      <c r="O198" s="217"/>
      <c r="P198" s="217"/>
      <c r="Q198" s="217"/>
      <c r="R198" s="217"/>
      <c r="S198" s="217"/>
      <c r="T198" s="218"/>
      <c r="AT198" s="219" t="s">
        <v>176</v>
      </c>
      <c r="AU198" s="219" t="s">
        <v>84</v>
      </c>
      <c r="AV198" s="13" t="s">
        <v>84</v>
      </c>
      <c r="AW198" s="13" t="s">
        <v>32</v>
      </c>
      <c r="AX198" s="13" t="s">
        <v>82</v>
      </c>
      <c r="AY198" s="219" t="s">
        <v>164</v>
      </c>
    </row>
    <row r="199" spans="1:65" s="2" customFormat="1" ht="14.45" customHeight="1">
      <c r="A199" s="34"/>
      <c r="B199" s="35"/>
      <c r="C199" s="191" t="s">
        <v>2538</v>
      </c>
      <c r="D199" s="191" t="s">
        <v>167</v>
      </c>
      <c r="E199" s="192" t="s">
        <v>3557</v>
      </c>
      <c r="F199" s="193" t="s">
        <v>3558</v>
      </c>
      <c r="G199" s="194" t="s">
        <v>244</v>
      </c>
      <c r="H199" s="195">
        <v>63</v>
      </c>
      <c r="I199" s="196"/>
      <c r="J199" s="197">
        <f>ROUND(I199*H199,2)</f>
        <v>0</v>
      </c>
      <c r="K199" s="193" t="s">
        <v>171</v>
      </c>
      <c r="L199" s="39"/>
      <c r="M199" s="198" t="s">
        <v>1</v>
      </c>
      <c r="N199" s="199" t="s">
        <v>42</v>
      </c>
      <c r="O199" s="71"/>
      <c r="P199" s="200">
        <f>O199*H199</f>
        <v>0</v>
      </c>
      <c r="Q199" s="200">
        <v>1.2999999999999999E-4</v>
      </c>
      <c r="R199" s="200">
        <f>Q199*H199</f>
        <v>8.1899999999999994E-3</v>
      </c>
      <c r="S199" s="200">
        <v>0</v>
      </c>
      <c r="T199" s="201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2" t="s">
        <v>172</v>
      </c>
      <c r="AT199" s="202" t="s">
        <v>167</v>
      </c>
      <c r="AU199" s="202" t="s">
        <v>84</v>
      </c>
      <c r="AY199" s="17" t="s">
        <v>164</v>
      </c>
      <c r="BE199" s="203">
        <f>IF(N199="základní",J199,0)</f>
        <v>0</v>
      </c>
      <c r="BF199" s="203">
        <f>IF(N199="snížená",J199,0)</f>
        <v>0</v>
      </c>
      <c r="BG199" s="203">
        <f>IF(N199="zákl. přenesená",J199,0)</f>
        <v>0</v>
      </c>
      <c r="BH199" s="203">
        <f>IF(N199="sníž. přenesená",J199,0)</f>
        <v>0</v>
      </c>
      <c r="BI199" s="203">
        <f>IF(N199="nulová",J199,0)</f>
        <v>0</v>
      </c>
      <c r="BJ199" s="17" t="s">
        <v>84</v>
      </c>
      <c r="BK199" s="203">
        <f>ROUND(I199*H199,2)</f>
        <v>0</v>
      </c>
      <c r="BL199" s="17" t="s">
        <v>172</v>
      </c>
      <c r="BM199" s="202" t="s">
        <v>3559</v>
      </c>
    </row>
    <row r="200" spans="1:65" s="2" customFormat="1" ht="11.25">
      <c r="A200" s="34"/>
      <c r="B200" s="35"/>
      <c r="C200" s="36"/>
      <c r="D200" s="204" t="s">
        <v>174</v>
      </c>
      <c r="E200" s="36"/>
      <c r="F200" s="205" t="s">
        <v>3560</v>
      </c>
      <c r="G200" s="36"/>
      <c r="H200" s="36"/>
      <c r="I200" s="206"/>
      <c r="J200" s="36"/>
      <c r="K200" s="36"/>
      <c r="L200" s="39"/>
      <c r="M200" s="207"/>
      <c r="N200" s="208"/>
      <c r="O200" s="71"/>
      <c r="P200" s="71"/>
      <c r="Q200" s="71"/>
      <c r="R200" s="71"/>
      <c r="S200" s="71"/>
      <c r="T200" s="72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174</v>
      </c>
      <c r="AU200" s="17" t="s">
        <v>84</v>
      </c>
    </row>
    <row r="201" spans="1:65" s="13" customFormat="1" ht="11.25">
      <c r="B201" s="209"/>
      <c r="C201" s="210"/>
      <c r="D201" s="204" t="s">
        <v>176</v>
      </c>
      <c r="E201" s="211" t="s">
        <v>1</v>
      </c>
      <c r="F201" s="212" t="s">
        <v>3561</v>
      </c>
      <c r="G201" s="210"/>
      <c r="H201" s="213">
        <v>63</v>
      </c>
      <c r="I201" s="214"/>
      <c r="J201" s="210"/>
      <c r="K201" s="210"/>
      <c r="L201" s="215"/>
      <c r="M201" s="216"/>
      <c r="N201" s="217"/>
      <c r="O201" s="217"/>
      <c r="P201" s="217"/>
      <c r="Q201" s="217"/>
      <c r="R201" s="217"/>
      <c r="S201" s="217"/>
      <c r="T201" s="218"/>
      <c r="AT201" s="219" t="s">
        <v>176</v>
      </c>
      <c r="AU201" s="219" t="s">
        <v>84</v>
      </c>
      <c r="AV201" s="13" t="s">
        <v>84</v>
      </c>
      <c r="AW201" s="13" t="s">
        <v>32</v>
      </c>
      <c r="AX201" s="13" t="s">
        <v>82</v>
      </c>
      <c r="AY201" s="219" t="s">
        <v>164</v>
      </c>
    </row>
    <row r="202" spans="1:65" s="2" customFormat="1" ht="14.45" customHeight="1">
      <c r="A202" s="34"/>
      <c r="B202" s="35"/>
      <c r="C202" s="191" t="s">
        <v>2544</v>
      </c>
      <c r="D202" s="191" t="s">
        <v>167</v>
      </c>
      <c r="E202" s="192" t="s">
        <v>3562</v>
      </c>
      <c r="F202" s="193" t="s">
        <v>3563</v>
      </c>
      <c r="G202" s="194" t="s">
        <v>322</v>
      </c>
      <c r="H202" s="195">
        <v>1</v>
      </c>
      <c r="I202" s="196"/>
      <c r="J202" s="197">
        <f>ROUND(I202*H202,2)</f>
        <v>0</v>
      </c>
      <c r="K202" s="193" t="s">
        <v>171</v>
      </c>
      <c r="L202" s="39"/>
      <c r="M202" s="198" t="s">
        <v>1</v>
      </c>
      <c r="N202" s="199" t="s">
        <v>42</v>
      </c>
      <c r="O202" s="71"/>
      <c r="P202" s="200">
        <f>O202*H202</f>
        <v>0</v>
      </c>
      <c r="Q202" s="200">
        <v>1.8000000000000001E-4</v>
      </c>
      <c r="R202" s="200">
        <f>Q202*H202</f>
        <v>1.8000000000000001E-4</v>
      </c>
      <c r="S202" s="200">
        <v>0</v>
      </c>
      <c r="T202" s="201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2" t="s">
        <v>172</v>
      </c>
      <c r="AT202" s="202" t="s">
        <v>167</v>
      </c>
      <c r="AU202" s="202" t="s">
        <v>84</v>
      </c>
      <c r="AY202" s="17" t="s">
        <v>164</v>
      </c>
      <c r="BE202" s="203">
        <f>IF(N202="základní",J202,0)</f>
        <v>0</v>
      </c>
      <c r="BF202" s="203">
        <f>IF(N202="snížená",J202,0)</f>
        <v>0</v>
      </c>
      <c r="BG202" s="203">
        <f>IF(N202="zákl. přenesená",J202,0)</f>
        <v>0</v>
      </c>
      <c r="BH202" s="203">
        <f>IF(N202="sníž. přenesená",J202,0)</f>
        <v>0</v>
      </c>
      <c r="BI202" s="203">
        <f>IF(N202="nulová",J202,0)</f>
        <v>0</v>
      </c>
      <c r="BJ202" s="17" t="s">
        <v>84</v>
      </c>
      <c r="BK202" s="203">
        <f>ROUND(I202*H202,2)</f>
        <v>0</v>
      </c>
      <c r="BL202" s="17" t="s">
        <v>172</v>
      </c>
      <c r="BM202" s="202" t="s">
        <v>3564</v>
      </c>
    </row>
    <row r="203" spans="1:65" s="2" customFormat="1" ht="19.5">
      <c r="A203" s="34"/>
      <c r="B203" s="35"/>
      <c r="C203" s="36"/>
      <c r="D203" s="204" t="s">
        <v>174</v>
      </c>
      <c r="E203" s="36"/>
      <c r="F203" s="205" t="s">
        <v>3565</v>
      </c>
      <c r="G203" s="36"/>
      <c r="H203" s="36"/>
      <c r="I203" s="206"/>
      <c r="J203" s="36"/>
      <c r="K203" s="36"/>
      <c r="L203" s="39"/>
      <c r="M203" s="207"/>
      <c r="N203" s="208"/>
      <c r="O203" s="71"/>
      <c r="P203" s="71"/>
      <c r="Q203" s="71"/>
      <c r="R203" s="71"/>
      <c r="S203" s="71"/>
      <c r="T203" s="72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174</v>
      </c>
      <c r="AU203" s="17" t="s">
        <v>84</v>
      </c>
    </row>
    <row r="204" spans="1:65" s="13" customFormat="1" ht="11.25">
      <c r="B204" s="209"/>
      <c r="C204" s="210"/>
      <c r="D204" s="204" t="s">
        <v>176</v>
      </c>
      <c r="E204" s="211" t="s">
        <v>1</v>
      </c>
      <c r="F204" s="212" t="s">
        <v>3566</v>
      </c>
      <c r="G204" s="210"/>
      <c r="H204" s="213">
        <v>1</v>
      </c>
      <c r="I204" s="214"/>
      <c r="J204" s="210"/>
      <c r="K204" s="210"/>
      <c r="L204" s="215"/>
      <c r="M204" s="216"/>
      <c r="N204" s="217"/>
      <c r="O204" s="217"/>
      <c r="P204" s="217"/>
      <c r="Q204" s="217"/>
      <c r="R204" s="217"/>
      <c r="S204" s="217"/>
      <c r="T204" s="218"/>
      <c r="AT204" s="219" t="s">
        <v>176</v>
      </c>
      <c r="AU204" s="219" t="s">
        <v>84</v>
      </c>
      <c r="AV204" s="13" t="s">
        <v>84</v>
      </c>
      <c r="AW204" s="13" t="s">
        <v>32</v>
      </c>
      <c r="AX204" s="13" t="s">
        <v>82</v>
      </c>
      <c r="AY204" s="219" t="s">
        <v>164</v>
      </c>
    </row>
    <row r="205" spans="1:65" s="12" customFormat="1" ht="22.9" customHeight="1">
      <c r="B205" s="175"/>
      <c r="C205" s="176"/>
      <c r="D205" s="177" t="s">
        <v>75</v>
      </c>
      <c r="E205" s="189" t="s">
        <v>1049</v>
      </c>
      <c r="F205" s="189" t="s">
        <v>1050</v>
      </c>
      <c r="G205" s="176"/>
      <c r="H205" s="176"/>
      <c r="I205" s="179"/>
      <c r="J205" s="190">
        <f>BK205</f>
        <v>0</v>
      </c>
      <c r="K205" s="176"/>
      <c r="L205" s="181"/>
      <c r="M205" s="182"/>
      <c r="N205" s="183"/>
      <c r="O205" s="183"/>
      <c r="P205" s="184">
        <f>SUM(P206:P207)</f>
        <v>0</v>
      </c>
      <c r="Q205" s="183"/>
      <c r="R205" s="184">
        <f>SUM(R206:R207)</f>
        <v>0</v>
      </c>
      <c r="S205" s="183"/>
      <c r="T205" s="185">
        <f>SUM(T206:T207)</f>
        <v>0</v>
      </c>
      <c r="AR205" s="186" t="s">
        <v>82</v>
      </c>
      <c r="AT205" s="187" t="s">
        <v>75</v>
      </c>
      <c r="AU205" s="187" t="s">
        <v>82</v>
      </c>
      <c r="AY205" s="186" t="s">
        <v>164</v>
      </c>
      <c r="BK205" s="188">
        <f>SUM(BK206:BK207)</f>
        <v>0</v>
      </c>
    </row>
    <row r="206" spans="1:65" s="2" customFormat="1" ht="14.45" customHeight="1">
      <c r="A206" s="34"/>
      <c r="B206" s="35"/>
      <c r="C206" s="191" t="s">
        <v>1060</v>
      </c>
      <c r="D206" s="191" t="s">
        <v>167</v>
      </c>
      <c r="E206" s="192" t="s">
        <v>1052</v>
      </c>
      <c r="F206" s="193" t="s">
        <v>1053</v>
      </c>
      <c r="G206" s="194" t="s">
        <v>207</v>
      </c>
      <c r="H206" s="195">
        <v>19.738</v>
      </c>
      <c r="I206" s="196"/>
      <c r="J206" s="197">
        <f>ROUND(I206*H206,2)</f>
        <v>0</v>
      </c>
      <c r="K206" s="193" t="s">
        <v>171</v>
      </c>
      <c r="L206" s="39"/>
      <c r="M206" s="198" t="s">
        <v>1</v>
      </c>
      <c r="N206" s="199" t="s">
        <v>42</v>
      </c>
      <c r="O206" s="71"/>
      <c r="P206" s="200">
        <f>O206*H206</f>
        <v>0</v>
      </c>
      <c r="Q206" s="200">
        <v>0</v>
      </c>
      <c r="R206" s="200">
        <f>Q206*H206</f>
        <v>0</v>
      </c>
      <c r="S206" s="200">
        <v>0</v>
      </c>
      <c r="T206" s="201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2" t="s">
        <v>172</v>
      </c>
      <c r="AT206" s="202" t="s">
        <v>167</v>
      </c>
      <c r="AU206" s="202" t="s">
        <v>84</v>
      </c>
      <c r="AY206" s="17" t="s">
        <v>164</v>
      </c>
      <c r="BE206" s="203">
        <f>IF(N206="základní",J206,0)</f>
        <v>0</v>
      </c>
      <c r="BF206" s="203">
        <f>IF(N206="snížená",J206,0)</f>
        <v>0</v>
      </c>
      <c r="BG206" s="203">
        <f>IF(N206="zákl. přenesená",J206,0)</f>
        <v>0</v>
      </c>
      <c r="BH206" s="203">
        <f>IF(N206="sníž. přenesená",J206,0)</f>
        <v>0</v>
      </c>
      <c r="BI206" s="203">
        <f>IF(N206="nulová",J206,0)</f>
        <v>0</v>
      </c>
      <c r="BJ206" s="17" t="s">
        <v>84</v>
      </c>
      <c r="BK206" s="203">
        <f>ROUND(I206*H206,2)</f>
        <v>0</v>
      </c>
      <c r="BL206" s="17" t="s">
        <v>172</v>
      </c>
      <c r="BM206" s="202" t="s">
        <v>3567</v>
      </c>
    </row>
    <row r="207" spans="1:65" s="2" customFormat="1" ht="39">
      <c r="A207" s="34"/>
      <c r="B207" s="35"/>
      <c r="C207" s="36"/>
      <c r="D207" s="204" t="s">
        <v>174</v>
      </c>
      <c r="E207" s="36"/>
      <c r="F207" s="205" t="s">
        <v>1055</v>
      </c>
      <c r="G207" s="36"/>
      <c r="H207" s="36"/>
      <c r="I207" s="206"/>
      <c r="J207" s="36"/>
      <c r="K207" s="36"/>
      <c r="L207" s="39"/>
      <c r="M207" s="255"/>
      <c r="N207" s="256"/>
      <c r="O207" s="257"/>
      <c r="P207" s="257"/>
      <c r="Q207" s="257"/>
      <c r="R207" s="257"/>
      <c r="S207" s="257"/>
      <c r="T207" s="258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174</v>
      </c>
      <c r="AU207" s="17" t="s">
        <v>84</v>
      </c>
    </row>
    <row r="208" spans="1:65" s="2" customFormat="1" ht="6.95" customHeight="1">
      <c r="A208" s="34"/>
      <c r="B208" s="54"/>
      <c r="C208" s="55"/>
      <c r="D208" s="55"/>
      <c r="E208" s="55"/>
      <c r="F208" s="55"/>
      <c r="G208" s="55"/>
      <c r="H208" s="55"/>
      <c r="I208" s="55"/>
      <c r="J208" s="55"/>
      <c r="K208" s="55"/>
      <c r="L208" s="39"/>
      <c r="M208" s="34"/>
      <c r="O208" s="34"/>
      <c r="P208" s="34"/>
      <c r="Q208" s="34"/>
      <c r="R208" s="34"/>
      <c r="S208" s="34"/>
      <c r="T208" s="34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</row>
  </sheetData>
  <sheetProtection algorithmName="SHA-512" hashValue="JF2yOC0SxVPZDP2b0MFHnp4FYJduHZ/lOIowa9KYvGPBtwmlTDQuAiX1gMwuznAcT/KfHK531srW57PbLYeuuQ==" saltValue="OlHcRCxmzJWK7xZNwFM+WtQV5KKq/nE4O1kYwl3Zx1I4In/F6SBZWVrWk8JFKWmVe1LAv/w1gVIhEPyOC1bqog==" spinCount="100000" sheet="1" objects="1" scenarios="1" formatColumns="0" formatRows="0" autoFilter="0"/>
  <autoFilter ref="C123:K207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7" t="s">
        <v>107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82</v>
      </c>
    </row>
    <row r="4" spans="1:46" s="1" customFormat="1" ht="24.95" customHeight="1">
      <c r="B4" s="20"/>
      <c r="D4" s="117" t="s">
        <v>108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07" t="str">
        <f>'Rekapitulace stavby'!K6</f>
        <v>Stavební úpravy č.p. 45 (RD s 3 byty) - Borová</v>
      </c>
      <c r="F7" s="308"/>
      <c r="G7" s="308"/>
      <c r="H7" s="308"/>
      <c r="L7" s="20"/>
    </row>
    <row r="8" spans="1:46" s="1" customFormat="1" ht="12" customHeight="1">
      <c r="B8" s="20"/>
      <c r="D8" s="119" t="s">
        <v>109</v>
      </c>
      <c r="L8" s="20"/>
    </row>
    <row r="9" spans="1:46" s="2" customFormat="1" ht="16.5" customHeight="1">
      <c r="A9" s="34"/>
      <c r="B9" s="39"/>
      <c r="C9" s="34"/>
      <c r="D9" s="34"/>
      <c r="E9" s="307" t="s">
        <v>110</v>
      </c>
      <c r="F9" s="309"/>
      <c r="G9" s="309"/>
      <c r="H9" s="30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111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0" t="s">
        <v>3568</v>
      </c>
      <c r="F11" s="309"/>
      <c r="G11" s="309"/>
      <c r="H11" s="309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10" t="s">
        <v>21</v>
      </c>
      <c r="G14" s="34"/>
      <c r="H14" s="34"/>
      <c r="I14" s="119" t="s">
        <v>22</v>
      </c>
      <c r="J14" s="120" t="str">
        <f>'Rekapitulace stavby'!AN8</f>
        <v>16. 3. 2021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24</v>
      </c>
      <c r="E16" s="34"/>
      <c r="F16" s="34"/>
      <c r="G16" s="34"/>
      <c r="H16" s="34"/>
      <c r="I16" s="119" t="s">
        <v>25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26</v>
      </c>
      <c r="F17" s="34"/>
      <c r="G17" s="34"/>
      <c r="H17" s="34"/>
      <c r="I17" s="119" t="s">
        <v>27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28</v>
      </c>
      <c r="E19" s="34"/>
      <c r="F19" s="34"/>
      <c r="G19" s="34"/>
      <c r="H19" s="34"/>
      <c r="I19" s="119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1" t="str">
        <f>'Rekapitulace stavby'!E14</f>
        <v>Vyplň údaj</v>
      </c>
      <c r="F20" s="312"/>
      <c r="G20" s="312"/>
      <c r="H20" s="312"/>
      <c r="I20" s="119" t="s">
        <v>27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30</v>
      </c>
      <c r="E22" s="34"/>
      <c r="F22" s="34"/>
      <c r="G22" s="34"/>
      <c r="H22" s="34"/>
      <c r="I22" s="119" t="s">
        <v>25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31</v>
      </c>
      <c r="F23" s="34"/>
      <c r="G23" s="34"/>
      <c r="H23" s="34"/>
      <c r="I23" s="119" t="s">
        <v>27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33</v>
      </c>
      <c r="E25" s="34"/>
      <c r="F25" s="34"/>
      <c r="G25" s="34"/>
      <c r="H25" s="34"/>
      <c r="I25" s="119" t="s">
        <v>25</v>
      </c>
      <c r="J25" s="110" t="s">
        <v>34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">
        <v>31</v>
      </c>
      <c r="F26" s="34"/>
      <c r="G26" s="34"/>
      <c r="H26" s="34"/>
      <c r="I26" s="119" t="s">
        <v>27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35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1"/>
      <c r="B29" s="122"/>
      <c r="C29" s="121"/>
      <c r="D29" s="121"/>
      <c r="E29" s="313" t="s">
        <v>1</v>
      </c>
      <c r="F29" s="313"/>
      <c r="G29" s="313"/>
      <c r="H29" s="313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36</v>
      </c>
      <c r="E32" s="34"/>
      <c r="F32" s="34"/>
      <c r="G32" s="34"/>
      <c r="H32" s="34"/>
      <c r="I32" s="34"/>
      <c r="J32" s="126">
        <f>ROUND(J125,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7" t="s">
        <v>38</v>
      </c>
      <c r="G34" s="34"/>
      <c r="H34" s="34"/>
      <c r="I34" s="127" t="s">
        <v>37</v>
      </c>
      <c r="J34" s="127" t="s">
        <v>39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8" t="s">
        <v>40</v>
      </c>
      <c r="E35" s="119" t="s">
        <v>41</v>
      </c>
      <c r="F35" s="129">
        <f>ROUND((SUM(BE125:BE148)),  2)</f>
        <v>0</v>
      </c>
      <c r="G35" s="34"/>
      <c r="H35" s="34"/>
      <c r="I35" s="130">
        <v>0.21</v>
      </c>
      <c r="J35" s="129">
        <f>ROUND(((SUM(BE125:BE148))*I35),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42</v>
      </c>
      <c r="F36" s="129">
        <f>ROUND((SUM(BF125:BF148)),  2)</f>
        <v>0</v>
      </c>
      <c r="G36" s="34"/>
      <c r="H36" s="34"/>
      <c r="I36" s="130">
        <v>0.15</v>
      </c>
      <c r="J36" s="129">
        <f>ROUND(((SUM(BF125:BF148))*I36),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43</v>
      </c>
      <c r="F37" s="129">
        <f>ROUND((SUM(BG125:BG148)),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44</v>
      </c>
      <c r="F38" s="129">
        <f>ROUND((SUM(BH125:BH148)),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45</v>
      </c>
      <c r="F39" s="129">
        <f>ROUND((SUM(BI125:BI148)),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46</v>
      </c>
      <c r="E41" s="133"/>
      <c r="F41" s="133"/>
      <c r="G41" s="134" t="s">
        <v>47</v>
      </c>
      <c r="H41" s="135" t="s">
        <v>48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49</v>
      </c>
      <c r="E50" s="139"/>
      <c r="F50" s="139"/>
      <c r="G50" s="138" t="s">
        <v>50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51</v>
      </c>
      <c r="E61" s="141"/>
      <c r="F61" s="142" t="s">
        <v>52</v>
      </c>
      <c r="G61" s="140" t="s">
        <v>51</v>
      </c>
      <c r="H61" s="141"/>
      <c r="I61" s="141"/>
      <c r="J61" s="143" t="s">
        <v>52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53</v>
      </c>
      <c r="E65" s="144"/>
      <c r="F65" s="144"/>
      <c r="G65" s="138" t="s">
        <v>54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51</v>
      </c>
      <c r="E76" s="141"/>
      <c r="F76" s="142" t="s">
        <v>52</v>
      </c>
      <c r="G76" s="140" t="s">
        <v>51</v>
      </c>
      <c r="H76" s="141"/>
      <c r="I76" s="141"/>
      <c r="J76" s="143" t="s">
        <v>52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113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14" t="str">
        <f>E7</f>
        <v>Stavební úpravy č.p. 45 (RD s 3 byty) - Borová</v>
      </c>
      <c r="F85" s="315"/>
      <c r="G85" s="315"/>
      <c r="H85" s="31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109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14" t="s">
        <v>110</v>
      </c>
      <c r="F87" s="316"/>
      <c r="G87" s="316"/>
      <c r="H87" s="31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111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62" t="str">
        <f>E11</f>
        <v>VRN - Vedlejší rozpočtové náklady</v>
      </c>
      <c r="F89" s="316"/>
      <c r="G89" s="316"/>
      <c r="H89" s="31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Borová</v>
      </c>
      <c r="G91" s="36"/>
      <c r="H91" s="36"/>
      <c r="I91" s="29" t="s">
        <v>22</v>
      </c>
      <c r="J91" s="66" t="str">
        <f>IF(J14="","",J14)</f>
        <v>16. 3. 2021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24</v>
      </c>
      <c r="D93" s="36"/>
      <c r="E93" s="36"/>
      <c r="F93" s="27" t="str">
        <f>E17</f>
        <v>Obec Borová</v>
      </c>
      <c r="G93" s="36"/>
      <c r="H93" s="36"/>
      <c r="I93" s="29" t="s">
        <v>30</v>
      </c>
      <c r="J93" s="32" t="str">
        <f>E23</f>
        <v>Ing. Miloš Vondřejc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28</v>
      </c>
      <c r="D94" s="36"/>
      <c r="E94" s="36"/>
      <c r="F94" s="27" t="str">
        <f>IF(E20="","",E20)</f>
        <v>Vyplň údaj</v>
      </c>
      <c r="G94" s="36"/>
      <c r="H94" s="36"/>
      <c r="I94" s="29" t="s">
        <v>33</v>
      </c>
      <c r="J94" s="32" t="str">
        <f>E26</f>
        <v>Ing. Miloš Vondřejc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49" t="s">
        <v>114</v>
      </c>
      <c r="D96" s="150"/>
      <c r="E96" s="150"/>
      <c r="F96" s="150"/>
      <c r="G96" s="150"/>
      <c r="H96" s="150"/>
      <c r="I96" s="150"/>
      <c r="J96" s="151" t="s">
        <v>115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52" t="s">
        <v>116</v>
      </c>
      <c r="D98" s="36"/>
      <c r="E98" s="36"/>
      <c r="F98" s="36"/>
      <c r="G98" s="36"/>
      <c r="H98" s="36"/>
      <c r="I98" s="36"/>
      <c r="J98" s="84">
        <f>J125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117</v>
      </c>
    </row>
    <row r="99" spans="1:47" s="9" customFormat="1" ht="24.95" customHeight="1">
      <c r="B99" s="153"/>
      <c r="C99" s="154"/>
      <c r="D99" s="155" t="s">
        <v>3568</v>
      </c>
      <c r="E99" s="156"/>
      <c r="F99" s="156"/>
      <c r="G99" s="156"/>
      <c r="H99" s="156"/>
      <c r="I99" s="156"/>
      <c r="J99" s="157">
        <f>J126</f>
        <v>0</v>
      </c>
      <c r="K99" s="154"/>
      <c r="L99" s="158"/>
    </row>
    <row r="100" spans="1:47" s="10" customFormat="1" ht="19.899999999999999" customHeight="1">
      <c r="B100" s="159"/>
      <c r="C100" s="104"/>
      <c r="D100" s="160" t="s">
        <v>3569</v>
      </c>
      <c r="E100" s="161"/>
      <c r="F100" s="161"/>
      <c r="G100" s="161"/>
      <c r="H100" s="161"/>
      <c r="I100" s="161"/>
      <c r="J100" s="162">
        <f>J127</f>
        <v>0</v>
      </c>
      <c r="K100" s="104"/>
      <c r="L100" s="163"/>
    </row>
    <row r="101" spans="1:47" s="10" customFormat="1" ht="19.899999999999999" customHeight="1">
      <c r="B101" s="159"/>
      <c r="C101" s="104"/>
      <c r="D101" s="160" t="s">
        <v>3570</v>
      </c>
      <c r="E101" s="161"/>
      <c r="F101" s="161"/>
      <c r="G101" s="161"/>
      <c r="H101" s="161"/>
      <c r="I101" s="161"/>
      <c r="J101" s="162">
        <f>J137</f>
        <v>0</v>
      </c>
      <c r="K101" s="104"/>
      <c r="L101" s="163"/>
    </row>
    <row r="102" spans="1:47" s="10" customFormat="1" ht="19.899999999999999" customHeight="1">
      <c r="B102" s="159"/>
      <c r="C102" s="104"/>
      <c r="D102" s="160" t="s">
        <v>3571</v>
      </c>
      <c r="E102" s="161"/>
      <c r="F102" s="161"/>
      <c r="G102" s="161"/>
      <c r="H102" s="161"/>
      <c r="I102" s="161"/>
      <c r="J102" s="162">
        <f>J143</f>
        <v>0</v>
      </c>
      <c r="K102" s="104"/>
      <c r="L102" s="163"/>
    </row>
    <row r="103" spans="1:47" s="10" customFormat="1" ht="19.899999999999999" customHeight="1">
      <c r="B103" s="159"/>
      <c r="C103" s="104"/>
      <c r="D103" s="160" t="s">
        <v>3572</v>
      </c>
      <c r="E103" s="161"/>
      <c r="F103" s="161"/>
      <c r="G103" s="161"/>
      <c r="H103" s="161"/>
      <c r="I103" s="161"/>
      <c r="J103" s="162">
        <f>J146</f>
        <v>0</v>
      </c>
      <c r="K103" s="104"/>
      <c r="L103" s="163"/>
    </row>
    <row r="104" spans="1:47" s="2" customFormat="1" ht="21.75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47" s="2" customFormat="1" ht="6.95" customHeight="1">
      <c r="A105" s="34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pans="1:47" s="2" customFormat="1" ht="6.95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24.95" customHeight="1">
      <c r="A110" s="34"/>
      <c r="B110" s="35"/>
      <c r="C110" s="23" t="s">
        <v>149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2" customHeight="1">
      <c r="A112" s="34"/>
      <c r="B112" s="35"/>
      <c r="C112" s="29" t="s">
        <v>16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314" t="str">
        <f>E7</f>
        <v>Stavební úpravy č.p. 45 (RD s 3 byty) - Borová</v>
      </c>
      <c r="F113" s="315"/>
      <c r="G113" s="315"/>
      <c r="H113" s="315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1" customFormat="1" ht="12" customHeight="1">
      <c r="B114" s="21"/>
      <c r="C114" s="29" t="s">
        <v>109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pans="1:65" s="2" customFormat="1" ht="16.5" customHeight="1">
      <c r="A115" s="34"/>
      <c r="B115" s="35"/>
      <c r="C115" s="36"/>
      <c r="D115" s="36"/>
      <c r="E115" s="314" t="s">
        <v>110</v>
      </c>
      <c r="F115" s="316"/>
      <c r="G115" s="316"/>
      <c r="H115" s="31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111</v>
      </c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6.5" customHeight="1">
      <c r="A117" s="34"/>
      <c r="B117" s="35"/>
      <c r="C117" s="36"/>
      <c r="D117" s="36"/>
      <c r="E117" s="262" t="str">
        <f>E11</f>
        <v>VRN - Vedlejší rozpočtové náklady</v>
      </c>
      <c r="F117" s="316"/>
      <c r="G117" s="316"/>
      <c r="H117" s="31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2" customHeight="1">
      <c r="A119" s="34"/>
      <c r="B119" s="35"/>
      <c r="C119" s="29" t="s">
        <v>20</v>
      </c>
      <c r="D119" s="36"/>
      <c r="E119" s="36"/>
      <c r="F119" s="27" t="str">
        <f>F14</f>
        <v>Borová</v>
      </c>
      <c r="G119" s="36"/>
      <c r="H119" s="36"/>
      <c r="I119" s="29" t="s">
        <v>22</v>
      </c>
      <c r="J119" s="66" t="str">
        <f>IF(J14="","",J14)</f>
        <v>16. 3. 2021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9" t="s">
        <v>24</v>
      </c>
      <c r="D121" s="36"/>
      <c r="E121" s="36"/>
      <c r="F121" s="27" t="str">
        <f>E17</f>
        <v>Obec Borová</v>
      </c>
      <c r="G121" s="36"/>
      <c r="H121" s="36"/>
      <c r="I121" s="29" t="s">
        <v>30</v>
      </c>
      <c r="J121" s="32" t="str">
        <f>E23</f>
        <v>Ing. Miloš Vondřejc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5.2" customHeight="1">
      <c r="A122" s="34"/>
      <c r="B122" s="35"/>
      <c r="C122" s="29" t="s">
        <v>28</v>
      </c>
      <c r="D122" s="36"/>
      <c r="E122" s="36"/>
      <c r="F122" s="27" t="str">
        <f>IF(E20="","",E20)</f>
        <v>Vyplň údaj</v>
      </c>
      <c r="G122" s="36"/>
      <c r="H122" s="36"/>
      <c r="I122" s="29" t="s">
        <v>33</v>
      </c>
      <c r="J122" s="32" t="str">
        <f>E26</f>
        <v>Ing. Miloš Vondřejc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2" customFormat="1" ht="10.3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5" s="11" customFormat="1" ht="29.25" customHeight="1">
      <c r="A124" s="164"/>
      <c r="B124" s="165"/>
      <c r="C124" s="166" t="s">
        <v>150</v>
      </c>
      <c r="D124" s="167" t="s">
        <v>61</v>
      </c>
      <c r="E124" s="167" t="s">
        <v>57</v>
      </c>
      <c r="F124" s="167" t="s">
        <v>58</v>
      </c>
      <c r="G124" s="167" t="s">
        <v>151</v>
      </c>
      <c r="H124" s="167" t="s">
        <v>152</v>
      </c>
      <c r="I124" s="167" t="s">
        <v>153</v>
      </c>
      <c r="J124" s="167" t="s">
        <v>115</v>
      </c>
      <c r="K124" s="168" t="s">
        <v>154</v>
      </c>
      <c r="L124" s="169"/>
      <c r="M124" s="75" t="s">
        <v>1</v>
      </c>
      <c r="N124" s="76" t="s">
        <v>40</v>
      </c>
      <c r="O124" s="76" t="s">
        <v>155</v>
      </c>
      <c r="P124" s="76" t="s">
        <v>156</v>
      </c>
      <c r="Q124" s="76" t="s">
        <v>157</v>
      </c>
      <c r="R124" s="76" t="s">
        <v>158</v>
      </c>
      <c r="S124" s="76" t="s">
        <v>159</v>
      </c>
      <c r="T124" s="77" t="s">
        <v>160</v>
      </c>
      <c r="U124" s="164"/>
      <c r="V124" s="164"/>
      <c r="W124" s="164"/>
      <c r="X124" s="164"/>
      <c r="Y124" s="164"/>
      <c r="Z124" s="164"/>
      <c r="AA124" s="164"/>
      <c r="AB124" s="164"/>
      <c r="AC124" s="164"/>
      <c r="AD124" s="164"/>
      <c r="AE124" s="164"/>
    </row>
    <row r="125" spans="1:65" s="2" customFormat="1" ht="22.9" customHeight="1">
      <c r="A125" s="34"/>
      <c r="B125" s="35"/>
      <c r="C125" s="82" t="s">
        <v>161</v>
      </c>
      <c r="D125" s="36"/>
      <c r="E125" s="36"/>
      <c r="F125" s="36"/>
      <c r="G125" s="36"/>
      <c r="H125" s="36"/>
      <c r="I125" s="36"/>
      <c r="J125" s="170">
        <f>BK125</f>
        <v>0</v>
      </c>
      <c r="K125" s="36"/>
      <c r="L125" s="39"/>
      <c r="M125" s="78"/>
      <c r="N125" s="171"/>
      <c r="O125" s="79"/>
      <c r="P125" s="172">
        <f>P126</f>
        <v>0</v>
      </c>
      <c r="Q125" s="79"/>
      <c r="R125" s="172">
        <f>R126</f>
        <v>0</v>
      </c>
      <c r="S125" s="79"/>
      <c r="T125" s="173">
        <f>T126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75</v>
      </c>
      <c r="AU125" s="17" t="s">
        <v>117</v>
      </c>
      <c r="BK125" s="174">
        <f>BK126</f>
        <v>0</v>
      </c>
    </row>
    <row r="126" spans="1:65" s="12" customFormat="1" ht="25.9" customHeight="1">
      <c r="B126" s="175"/>
      <c r="C126" s="176"/>
      <c r="D126" s="177" t="s">
        <v>75</v>
      </c>
      <c r="E126" s="178" t="s">
        <v>105</v>
      </c>
      <c r="F126" s="178" t="s">
        <v>106</v>
      </c>
      <c r="G126" s="176"/>
      <c r="H126" s="176"/>
      <c r="I126" s="179"/>
      <c r="J126" s="180">
        <f>BK126</f>
        <v>0</v>
      </c>
      <c r="K126" s="176"/>
      <c r="L126" s="181"/>
      <c r="M126" s="182"/>
      <c r="N126" s="183"/>
      <c r="O126" s="183"/>
      <c r="P126" s="184">
        <f>P127+P137+P143+P146</f>
        <v>0</v>
      </c>
      <c r="Q126" s="183"/>
      <c r="R126" s="184">
        <f>R127+R137+R143+R146</f>
        <v>0</v>
      </c>
      <c r="S126" s="183"/>
      <c r="T126" s="185">
        <f>T127+T137+T143+T146</f>
        <v>0</v>
      </c>
      <c r="AR126" s="186" t="s">
        <v>2138</v>
      </c>
      <c r="AT126" s="187" t="s">
        <v>75</v>
      </c>
      <c r="AU126" s="187" t="s">
        <v>76</v>
      </c>
      <c r="AY126" s="186" t="s">
        <v>164</v>
      </c>
      <c r="BK126" s="188">
        <f>BK127+BK137+BK143+BK146</f>
        <v>0</v>
      </c>
    </row>
    <row r="127" spans="1:65" s="12" customFormat="1" ht="22.9" customHeight="1">
      <c r="B127" s="175"/>
      <c r="C127" s="176"/>
      <c r="D127" s="177" t="s">
        <v>75</v>
      </c>
      <c r="E127" s="189" t="s">
        <v>3573</v>
      </c>
      <c r="F127" s="189" t="s">
        <v>3574</v>
      </c>
      <c r="G127" s="176"/>
      <c r="H127" s="176"/>
      <c r="I127" s="179"/>
      <c r="J127" s="190">
        <f>BK127</f>
        <v>0</v>
      </c>
      <c r="K127" s="176"/>
      <c r="L127" s="181"/>
      <c r="M127" s="182"/>
      <c r="N127" s="183"/>
      <c r="O127" s="183"/>
      <c r="P127" s="184">
        <f>SUM(P128:P136)</f>
        <v>0</v>
      </c>
      <c r="Q127" s="183"/>
      <c r="R127" s="184">
        <f>SUM(R128:R136)</f>
        <v>0</v>
      </c>
      <c r="S127" s="183"/>
      <c r="T127" s="185">
        <f>SUM(T128:T136)</f>
        <v>0</v>
      </c>
      <c r="AR127" s="186" t="s">
        <v>2138</v>
      </c>
      <c r="AT127" s="187" t="s">
        <v>75</v>
      </c>
      <c r="AU127" s="187" t="s">
        <v>82</v>
      </c>
      <c r="AY127" s="186" t="s">
        <v>164</v>
      </c>
      <c r="BK127" s="188">
        <f>SUM(BK128:BK136)</f>
        <v>0</v>
      </c>
    </row>
    <row r="128" spans="1:65" s="2" customFormat="1" ht="14.45" customHeight="1">
      <c r="A128" s="34"/>
      <c r="B128" s="35"/>
      <c r="C128" s="191" t="s">
        <v>82</v>
      </c>
      <c r="D128" s="191" t="s">
        <v>167</v>
      </c>
      <c r="E128" s="192" t="s">
        <v>3575</v>
      </c>
      <c r="F128" s="193" t="s">
        <v>3576</v>
      </c>
      <c r="G128" s="194" t="s">
        <v>3577</v>
      </c>
      <c r="H128" s="195">
        <v>4</v>
      </c>
      <c r="I128" s="196"/>
      <c r="J128" s="197">
        <f>ROUND(I128*H128,2)</f>
        <v>0</v>
      </c>
      <c r="K128" s="193" t="s">
        <v>171</v>
      </c>
      <c r="L128" s="39"/>
      <c r="M128" s="198" t="s">
        <v>1</v>
      </c>
      <c r="N128" s="199" t="s">
        <v>42</v>
      </c>
      <c r="O128" s="71"/>
      <c r="P128" s="200">
        <f>O128*H128</f>
        <v>0</v>
      </c>
      <c r="Q128" s="200">
        <v>0</v>
      </c>
      <c r="R128" s="200">
        <f>Q128*H128</f>
        <v>0</v>
      </c>
      <c r="S128" s="200">
        <v>0</v>
      </c>
      <c r="T128" s="201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2" t="s">
        <v>3578</v>
      </c>
      <c r="AT128" s="202" t="s">
        <v>167</v>
      </c>
      <c r="AU128" s="202" t="s">
        <v>84</v>
      </c>
      <c r="AY128" s="17" t="s">
        <v>164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17" t="s">
        <v>84</v>
      </c>
      <c r="BK128" s="203">
        <f>ROUND(I128*H128,2)</f>
        <v>0</v>
      </c>
      <c r="BL128" s="17" t="s">
        <v>3578</v>
      </c>
      <c r="BM128" s="202" t="s">
        <v>3579</v>
      </c>
    </row>
    <row r="129" spans="1:65" s="2" customFormat="1" ht="11.25">
      <c r="A129" s="34"/>
      <c r="B129" s="35"/>
      <c r="C129" s="36"/>
      <c r="D129" s="204" t="s">
        <v>174</v>
      </c>
      <c r="E129" s="36"/>
      <c r="F129" s="205" t="s">
        <v>3576</v>
      </c>
      <c r="G129" s="36"/>
      <c r="H129" s="36"/>
      <c r="I129" s="206"/>
      <c r="J129" s="36"/>
      <c r="K129" s="36"/>
      <c r="L129" s="39"/>
      <c r="M129" s="207"/>
      <c r="N129" s="208"/>
      <c r="O129" s="71"/>
      <c r="P129" s="71"/>
      <c r="Q129" s="71"/>
      <c r="R129" s="71"/>
      <c r="S129" s="71"/>
      <c r="T129" s="72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174</v>
      </c>
      <c r="AU129" s="17" t="s">
        <v>84</v>
      </c>
    </row>
    <row r="130" spans="1:65" s="13" customFormat="1" ht="22.5">
      <c r="B130" s="209"/>
      <c r="C130" s="210"/>
      <c r="D130" s="204" t="s">
        <v>176</v>
      </c>
      <c r="E130" s="211" t="s">
        <v>1</v>
      </c>
      <c r="F130" s="212" t="s">
        <v>3580</v>
      </c>
      <c r="G130" s="210"/>
      <c r="H130" s="213">
        <v>4</v>
      </c>
      <c r="I130" s="214"/>
      <c r="J130" s="210"/>
      <c r="K130" s="210"/>
      <c r="L130" s="215"/>
      <c r="M130" s="216"/>
      <c r="N130" s="217"/>
      <c r="O130" s="217"/>
      <c r="P130" s="217"/>
      <c r="Q130" s="217"/>
      <c r="R130" s="217"/>
      <c r="S130" s="217"/>
      <c r="T130" s="218"/>
      <c r="AT130" s="219" t="s">
        <v>176</v>
      </c>
      <c r="AU130" s="219" t="s">
        <v>84</v>
      </c>
      <c r="AV130" s="13" t="s">
        <v>84</v>
      </c>
      <c r="AW130" s="13" t="s">
        <v>32</v>
      </c>
      <c r="AX130" s="13" t="s">
        <v>82</v>
      </c>
      <c r="AY130" s="219" t="s">
        <v>164</v>
      </c>
    </row>
    <row r="131" spans="1:65" s="2" customFormat="1" ht="14.45" customHeight="1">
      <c r="A131" s="34"/>
      <c r="B131" s="35"/>
      <c r="C131" s="191" t="s">
        <v>84</v>
      </c>
      <c r="D131" s="191" t="s">
        <v>167</v>
      </c>
      <c r="E131" s="192" t="s">
        <v>3581</v>
      </c>
      <c r="F131" s="193" t="s">
        <v>3582</v>
      </c>
      <c r="G131" s="194" t="s">
        <v>3577</v>
      </c>
      <c r="H131" s="195">
        <v>1</v>
      </c>
      <c r="I131" s="196"/>
      <c r="J131" s="197">
        <f>ROUND(I131*H131,2)</f>
        <v>0</v>
      </c>
      <c r="K131" s="193" t="s">
        <v>171</v>
      </c>
      <c r="L131" s="39"/>
      <c r="M131" s="198" t="s">
        <v>1</v>
      </c>
      <c r="N131" s="199" t="s">
        <v>42</v>
      </c>
      <c r="O131" s="71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2" t="s">
        <v>3578</v>
      </c>
      <c r="AT131" s="202" t="s">
        <v>167</v>
      </c>
      <c r="AU131" s="202" t="s">
        <v>84</v>
      </c>
      <c r="AY131" s="17" t="s">
        <v>164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7" t="s">
        <v>84</v>
      </c>
      <c r="BK131" s="203">
        <f>ROUND(I131*H131,2)</f>
        <v>0</v>
      </c>
      <c r="BL131" s="17" t="s">
        <v>3578</v>
      </c>
      <c r="BM131" s="202" t="s">
        <v>3583</v>
      </c>
    </row>
    <row r="132" spans="1:65" s="2" customFormat="1" ht="11.25">
      <c r="A132" s="34"/>
      <c r="B132" s="35"/>
      <c r="C132" s="36"/>
      <c r="D132" s="204" t="s">
        <v>174</v>
      </c>
      <c r="E132" s="36"/>
      <c r="F132" s="205" t="s">
        <v>3582</v>
      </c>
      <c r="G132" s="36"/>
      <c r="H132" s="36"/>
      <c r="I132" s="206"/>
      <c r="J132" s="36"/>
      <c r="K132" s="36"/>
      <c r="L132" s="39"/>
      <c r="M132" s="207"/>
      <c r="N132" s="208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174</v>
      </c>
      <c r="AU132" s="17" t="s">
        <v>84</v>
      </c>
    </row>
    <row r="133" spans="1:65" s="13" customFormat="1" ht="22.5">
      <c r="B133" s="209"/>
      <c r="C133" s="210"/>
      <c r="D133" s="204" t="s">
        <v>176</v>
      </c>
      <c r="E133" s="211" t="s">
        <v>1</v>
      </c>
      <c r="F133" s="212" t="s">
        <v>3584</v>
      </c>
      <c r="G133" s="210"/>
      <c r="H133" s="213">
        <v>1</v>
      </c>
      <c r="I133" s="214"/>
      <c r="J133" s="210"/>
      <c r="K133" s="210"/>
      <c r="L133" s="215"/>
      <c r="M133" s="216"/>
      <c r="N133" s="217"/>
      <c r="O133" s="217"/>
      <c r="P133" s="217"/>
      <c r="Q133" s="217"/>
      <c r="R133" s="217"/>
      <c r="S133" s="217"/>
      <c r="T133" s="218"/>
      <c r="AT133" s="219" t="s">
        <v>176</v>
      </c>
      <c r="AU133" s="219" t="s">
        <v>84</v>
      </c>
      <c r="AV133" s="13" t="s">
        <v>84</v>
      </c>
      <c r="AW133" s="13" t="s">
        <v>32</v>
      </c>
      <c r="AX133" s="13" t="s">
        <v>82</v>
      </c>
      <c r="AY133" s="219" t="s">
        <v>164</v>
      </c>
    </row>
    <row r="134" spans="1:65" s="2" customFormat="1" ht="14.45" customHeight="1">
      <c r="A134" s="34"/>
      <c r="B134" s="35"/>
      <c r="C134" s="191" t="s">
        <v>303</v>
      </c>
      <c r="D134" s="191" t="s">
        <v>167</v>
      </c>
      <c r="E134" s="192" t="s">
        <v>3585</v>
      </c>
      <c r="F134" s="193" t="s">
        <v>3586</v>
      </c>
      <c r="G134" s="194" t="s">
        <v>3577</v>
      </c>
      <c r="H134" s="195">
        <v>1</v>
      </c>
      <c r="I134" s="196"/>
      <c r="J134" s="197">
        <f>ROUND(I134*H134,2)</f>
        <v>0</v>
      </c>
      <c r="K134" s="193" t="s">
        <v>171</v>
      </c>
      <c r="L134" s="39"/>
      <c r="M134" s="198" t="s">
        <v>1</v>
      </c>
      <c r="N134" s="199" t="s">
        <v>42</v>
      </c>
      <c r="O134" s="71"/>
      <c r="P134" s="200">
        <f>O134*H134</f>
        <v>0</v>
      </c>
      <c r="Q134" s="200">
        <v>0</v>
      </c>
      <c r="R134" s="200">
        <f>Q134*H134</f>
        <v>0</v>
      </c>
      <c r="S134" s="200">
        <v>0</v>
      </c>
      <c r="T134" s="201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2" t="s">
        <v>3578</v>
      </c>
      <c r="AT134" s="202" t="s">
        <v>167</v>
      </c>
      <c r="AU134" s="202" t="s">
        <v>84</v>
      </c>
      <c r="AY134" s="17" t="s">
        <v>164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7" t="s">
        <v>84</v>
      </c>
      <c r="BK134" s="203">
        <f>ROUND(I134*H134,2)</f>
        <v>0</v>
      </c>
      <c r="BL134" s="17" t="s">
        <v>3578</v>
      </c>
      <c r="BM134" s="202" t="s">
        <v>3587</v>
      </c>
    </row>
    <row r="135" spans="1:65" s="2" customFormat="1" ht="11.25">
      <c r="A135" s="34"/>
      <c r="B135" s="35"/>
      <c r="C135" s="36"/>
      <c r="D135" s="204" t="s">
        <v>174</v>
      </c>
      <c r="E135" s="36"/>
      <c r="F135" s="205" t="s">
        <v>3586</v>
      </c>
      <c r="G135" s="36"/>
      <c r="H135" s="36"/>
      <c r="I135" s="206"/>
      <c r="J135" s="36"/>
      <c r="K135" s="36"/>
      <c r="L135" s="39"/>
      <c r="M135" s="207"/>
      <c r="N135" s="208"/>
      <c r="O135" s="71"/>
      <c r="P135" s="71"/>
      <c r="Q135" s="71"/>
      <c r="R135" s="71"/>
      <c r="S135" s="71"/>
      <c r="T135" s="72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174</v>
      </c>
      <c r="AU135" s="17" t="s">
        <v>84</v>
      </c>
    </row>
    <row r="136" spans="1:65" s="13" customFormat="1" ht="11.25">
      <c r="B136" s="209"/>
      <c r="C136" s="210"/>
      <c r="D136" s="204" t="s">
        <v>176</v>
      </c>
      <c r="E136" s="211" t="s">
        <v>1</v>
      </c>
      <c r="F136" s="212" t="s">
        <v>3588</v>
      </c>
      <c r="G136" s="210"/>
      <c r="H136" s="213">
        <v>1</v>
      </c>
      <c r="I136" s="214"/>
      <c r="J136" s="210"/>
      <c r="K136" s="210"/>
      <c r="L136" s="215"/>
      <c r="M136" s="216"/>
      <c r="N136" s="217"/>
      <c r="O136" s="217"/>
      <c r="P136" s="217"/>
      <c r="Q136" s="217"/>
      <c r="R136" s="217"/>
      <c r="S136" s="217"/>
      <c r="T136" s="218"/>
      <c r="AT136" s="219" t="s">
        <v>176</v>
      </c>
      <c r="AU136" s="219" t="s">
        <v>84</v>
      </c>
      <c r="AV136" s="13" t="s">
        <v>84</v>
      </c>
      <c r="AW136" s="13" t="s">
        <v>32</v>
      </c>
      <c r="AX136" s="13" t="s">
        <v>82</v>
      </c>
      <c r="AY136" s="219" t="s">
        <v>164</v>
      </c>
    </row>
    <row r="137" spans="1:65" s="12" customFormat="1" ht="22.9" customHeight="1">
      <c r="B137" s="175"/>
      <c r="C137" s="176"/>
      <c r="D137" s="177" t="s">
        <v>75</v>
      </c>
      <c r="E137" s="189" t="s">
        <v>3589</v>
      </c>
      <c r="F137" s="189" t="s">
        <v>3590</v>
      </c>
      <c r="G137" s="176"/>
      <c r="H137" s="176"/>
      <c r="I137" s="179"/>
      <c r="J137" s="190">
        <f>BK137</f>
        <v>0</v>
      </c>
      <c r="K137" s="176"/>
      <c r="L137" s="181"/>
      <c r="M137" s="182"/>
      <c r="N137" s="183"/>
      <c r="O137" s="183"/>
      <c r="P137" s="184">
        <f>SUM(P138:P142)</f>
        <v>0</v>
      </c>
      <c r="Q137" s="183"/>
      <c r="R137" s="184">
        <f>SUM(R138:R142)</f>
        <v>0</v>
      </c>
      <c r="S137" s="183"/>
      <c r="T137" s="185">
        <f>SUM(T138:T142)</f>
        <v>0</v>
      </c>
      <c r="AR137" s="186" t="s">
        <v>2138</v>
      </c>
      <c r="AT137" s="187" t="s">
        <v>75</v>
      </c>
      <c r="AU137" s="187" t="s">
        <v>82</v>
      </c>
      <c r="AY137" s="186" t="s">
        <v>164</v>
      </c>
      <c r="BK137" s="188">
        <f>SUM(BK138:BK142)</f>
        <v>0</v>
      </c>
    </row>
    <row r="138" spans="1:65" s="2" customFormat="1" ht="14.45" customHeight="1">
      <c r="A138" s="34"/>
      <c r="B138" s="35"/>
      <c r="C138" s="191" t="s">
        <v>172</v>
      </c>
      <c r="D138" s="191" t="s">
        <v>167</v>
      </c>
      <c r="E138" s="192" t="s">
        <v>3591</v>
      </c>
      <c r="F138" s="193" t="s">
        <v>3590</v>
      </c>
      <c r="G138" s="194" t="s">
        <v>3577</v>
      </c>
      <c r="H138" s="195">
        <v>1</v>
      </c>
      <c r="I138" s="196"/>
      <c r="J138" s="197">
        <f>ROUND(I138*H138,2)</f>
        <v>0</v>
      </c>
      <c r="K138" s="193" t="s">
        <v>171</v>
      </c>
      <c r="L138" s="39"/>
      <c r="M138" s="198" t="s">
        <v>1</v>
      </c>
      <c r="N138" s="199" t="s">
        <v>42</v>
      </c>
      <c r="O138" s="71"/>
      <c r="P138" s="200">
        <f>O138*H138</f>
        <v>0</v>
      </c>
      <c r="Q138" s="200">
        <v>0</v>
      </c>
      <c r="R138" s="200">
        <f>Q138*H138</f>
        <v>0</v>
      </c>
      <c r="S138" s="200">
        <v>0</v>
      </c>
      <c r="T138" s="201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2" t="s">
        <v>3578</v>
      </c>
      <c r="AT138" s="202" t="s">
        <v>167</v>
      </c>
      <c r="AU138" s="202" t="s">
        <v>84</v>
      </c>
      <c r="AY138" s="17" t="s">
        <v>164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17" t="s">
        <v>84</v>
      </c>
      <c r="BK138" s="203">
        <f>ROUND(I138*H138,2)</f>
        <v>0</v>
      </c>
      <c r="BL138" s="17" t="s">
        <v>3578</v>
      </c>
      <c r="BM138" s="202" t="s">
        <v>3592</v>
      </c>
    </row>
    <row r="139" spans="1:65" s="2" customFormat="1" ht="11.25">
      <c r="A139" s="34"/>
      <c r="B139" s="35"/>
      <c r="C139" s="36"/>
      <c r="D139" s="204" t="s">
        <v>174</v>
      </c>
      <c r="E139" s="36"/>
      <c r="F139" s="205" t="s">
        <v>3590</v>
      </c>
      <c r="G139" s="36"/>
      <c r="H139" s="36"/>
      <c r="I139" s="206"/>
      <c r="J139" s="36"/>
      <c r="K139" s="36"/>
      <c r="L139" s="39"/>
      <c r="M139" s="207"/>
      <c r="N139" s="208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174</v>
      </c>
      <c r="AU139" s="17" t="s">
        <v>84</v>
      </c>
    </row>
    <row r="140" spans="1:65" s="2" customFormat="1" ht="14.45" customHeight="1">
      <c r="A140" s="34"/>
      <c r="B140" s="35"/>
      <c r="C140" s="191" t="s">
        <v>2138</v>
      </c>
      <c r="D140" s="191" t="s">
        <v>167</v>
      </c>
      <c r="E140" s="192" t="s">
        <v>3593</v>
      </c>
      <c r="F140" s="193" t="s">
        <v>3594</v>
      </c>
      <c r="G140" s="194" t="s">
        <v>3577</v>
      </c>
      <c r="H140" s="195">
        <v>1</v>
      </c>
      <c r="I140" s="196"/>
      <c r="J140" s="197">
        <f>ROUND(I140*H140,2)</f>
        <v>0</v>
      </c>
      <c r="K140" s="193" t="s">
        <v>171</v>
      </c>
      <c r="L140" s="39"/>
      <c r="M140" s="198" t="s">
        <v>1</v>
      </c>
      <c r="N140" s="199" t="s">
        <v>42</v>
      </c>
      <c r="O140" s="71"/>
      <c r="P140" s="200">
        <f>O140*H140</f>
        <v>0</v>
      </c>
      <c r="Q140" s="200">
        <v>0</v>
      </c>
      <c r="R140" s="200">
        <f>Q140*H140</f>
        <v>0</v>
      </c>
      <c r="S140" s="200">
        <v>0</v>
      </c>
      <c r="T140" s="201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2" t="s">
        <v>3578</v>
      </c>
      <c r="AT140" s="202" t="s">
        <v>167</v>
      </c>
      <c r="AU140" s="202" t="s">
        <v>84</v>
      </c>
      <c r="AY140" s="17" t="s">
        <v>164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17" t="s">
        <v>84</v>
      </c>
      <c r="BK140" s="203">
        <f>ROUND(I140*H140,2)</f>
        <v>0</v>
      </c>
      <c r="BL140" s="17" t="s">
        <v>3578</v>
      </c>
      <c r="BM140" s="202" t="s">
        <v>3595</v>
      </c>
    </row>
    <row r="141" spans="1:65" s="2" customFormat="1" ht="11.25">
      <c r="A141" s="34"/>
      <c r="B141" s="35"/>
      <c r="C141" s="36"/>
      <c r="D141" s="204" t="s">
        <v>174</v>
      </c>
      <c r="E141" s="36"/>
      <c r="F141" s="205" t="s">
        <v>3594</v>
      </c>
      <c r="G141" s="36"/>
      <c r="H141" s="36"/>
      <c r="I141" s="206"/>
      <c r="J141" s="36"/>
      <c r="K141" s="36"/>
      <c r="L141" s="39"/>
      <c r="M141" s="207"/>
      <c r="N141" s="208"/>
      <c r="O141" s="71"/>
      <c r="P141" s="71"/>
      <c r="Q141" s="71"/>
      <c r="R141" s="71"/>
      <c r="S141" s="71"/>
      <c r="T141" s="72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174</v>
      </c>
      <c r="AU141" s="17" t="s">
        <v>84</v>
      </c>
    </row>
    <row r="142" spans="1:65" s="13" customFormat="1" ht="11.25">
      <c r="B142" s="209"/>
      <c r="C142" s="210"/>
      <c r="D142" s="204" t="s">
        <v>176</v>
      </c>
      <c r="E142" s="211" t="s">
        <v>1</v>
      </c>
      <c r="F142" s="212" t="s">
        <v>3596</v>
      </c>
      <c r="G142" s="210"/>
      <c r="H142" s="213">
        <v>1</v>
      </c>
      <c r="I142" s="214"/>
      <c r="J142" s="210"/>
      <c r="K142" s="210"/>
      <c r="L142" s="215"/>
      <c r="M142" s="216"/>
      <c r="N142" s="217"/>
      <c r="O142" s="217"/>
      <c r="P142" s="217"/>
      <c r="Q142" s="217"/>
      <c r="R142" s="217"/>
      <c r="S142" s="217"/>
      <c r="T142" s="218"/>
      <c r="AT142" s="219" t="s">
        <v>176</v>
      </c>
      <c r="AU142" s="219" t="s">
        <v>84</v>
      </c>
      <c r="AV142" s="13" t="s">
        <v>84</v>
      </c>
      <c r="AW142" s="13" t="s">
        <v>32</v>
      </c>
      <c r="AX142" s="13" t="s">
        <v>82</v>
      </c>
      <c r="AY142" s="219" t="s">
        <v>164</v>
      </c>
    </row>
    <row r="143" spans="1:65" s="12" customFormat="1" ht="22.9" customHeight="1">
      <c r="B143" s="175"/>
      <c r="C143" s="176"/>
      <c r="D143" s="177" t="s">
        <v>75</v>
      </c>
      <c r="E143" s="189" t="s">
        <v>3597</v>
      </c>
      <c r="F143" s="189" t="s">
        <v>3598</v>
      </c>
      <c r="G143" s="176"/>
      <c r="H143" s="176"/>
      <c r="I143" s="179"/>
      <c r="J143" s="190">
        <f>BK143</f>
        <v>0</v>
      </c>
      <c r="K143" s="176"/>
      <c r="L143" s="181"/>
      <c r="M143" s="182"/>
      <c r="N143" s="183"/>
      <c r="O143" s="183"/>
      <c r="P143" s="184">
        <f>SUM(P144:P145)</f>
        <v>0</v>
      </c>
      <c r="Q143" s="183"/>
      <c r="R143" s="184">
        <f>SUM(R144:R145)</f>
        <v>0</v>
      </c>
      <c r="S143" s="183"/>
      <c r="T143" s="185">
        <f>SUM(T144:T145)</f>
        <v>0</v>
      </c>
      <c r="AR143" s="186" t="s">
        <v>2138</v>
      </c>
      <c r="AT143" s="187" t="s">
        <v>75</v>
      </c>
      <c r="AU143" s="187" t="s">
        <v>82</v>
      </c>
      <c r="AY143" s="186" t="s">
        <v>164</v>
      </c>
      <c r="BK143" s="188">
        <f>SUM(BK144:BK145)</f>
        <v>0</v>
      </c>
    </row>
    <row r="144" spans="1:65" s="2" customFormat="1" ht="14.45" customHeight="1">
      <c r="A144" s="34"/>
      <c r="B144" s="35"/>
      <c r="C144" s="191" t="s">
        <v>575</v>
      </c>
      <c r="D144" s="191" t="s">
        <v>167</v>
      </c>
      <c r="E144" s="192" t="s">
        <v>3599</v>
      </c>
      <c r="F144" s="193" t="s">
        <v>3600</v>
      </c>
      <c r="G144" s="194" t="s">
        <v>3577</v>
      </c>
      <c r="H144" s="195">
        <v>1</v>
      </c>
      <c r="I144" s="196"/>
      <c r="J144" s="197">
        <f>ROUND(I144*H144,2)</f>
        <v>0</v>
      </c>
      <c r="K144" s="193" t="s">
        <v>171</v>
      </c>
      <c r="L144" s="39"/>
      <c r="M144" s="198" t="s">
        <v>1</v>
      </c>
      <c r="N144" s="199" t="s">
        <v>42</v>
      </c>
      <c r="O144" s="71"/>
      <c r="P144" s="200">
        <f>O144*H144</f>
        <v>0</v>
      </c>
      <c r="Q144" s="200">
        <v>0</v>
      </c>
      <c r="R144" s="200">
        <f>Q144*H144</f>
        <v>0</v>
      </c>
      <c r="S144" s="200">
        <v>0</v>
      </c>
      <c r="T144" s="201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2" t="s">
        <v>3578</v>
      </c>
      <c r="AT144" s="202" t="s">
        <v>167</v>
      </c>
      <c r="AU144" s="202" t="s">
        <v>84</v>
      </c>
      <c r="AY144" s="17" t="s">
        <v>164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17" t="s">
        <v>84</v>
      </c>
      <c r="BK144" s="203">
        <f>ROUND(I144*H144,2)</f>
        <v>0</v>
      </c>
      <c r="BL144" s="17" t="s">
        <v>3578</v>
      </c>
      <c r="BM144" s="202" t="s">
        <v>3601</v>
      </c>
    </row>
    <row r="145" spans="1:65" s="2" customFormat="1" ht="11.25">
      <c r="A145" s="34"/>
      <c r="B145" s="35"/>
      <c r="C145" s="36"/>
      <c r="D145" s="204" t="s">
        <v>174</v>
      </c>
      <c r="E145" s="36"/>
      <c r="F145" s="205" t="s">
        <v>3600</v>
      </c>
      <c r="G145" s="36"/>
      <c r="H145" s="36"/>
      <c r="I145" s="206"/>
      <c r="J145" s="36"/>
      <c r="K145" s="36"/>
      <c r="L145" s="39"/>
      <c r="M145" s="207"/>
      <c r="N145" s="208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174</v>
      </c>
      <c r="AU145" s="17" t="s">
        <v>84</v>
      </c>
    </row>
    <row r="146" spans="1:65" s="12" customFormat="1" ht="22.9" customHeight="1">
      <c r="B146" s="175"/>
      <c r="C146" s="176"/>
      <c r="D146" s="177" t="s">
        <v>75</v>
      </c>
      <c r="E146" s="189" t="s">
        <v>3602</v>
      </c>
      <c r="F146" s="189" t="s">
        <v>3603</v>
      </c>
      <c r="G146" s="176"/>
      <c r="H146" s="176"/>
      <c r="I146" s="179"/>
      <c r="J146" s="190">
        <f>BK146</f>
        <v>0</v>
      </c>
      <c r="K146" s="176"/>
      <c r="L146" s="181"/>
      <c r="M146" s="182"/>
      <c r="N146" s="183"/>
      <c r="O146" s="183"/>
      <c r="P146" s="184">
        <f>SUM(P147:P148)</f>
        <v>0</v>
      </c>
      <c r="Q146" s="183"/>
      <c r="R146" s="184">
        <f>SUM(R147:R148)</f>
        <v>0</v>
      </c>
      <c r="S146" s="183"/>
      <c r="T146" s="185">
        <f>SUM(T147:T148)</f>
        <v>0</v>
      </c>
      <c r="AR146" s="186" t="s">
        <v>2138</v>
      </c>
      <c r="AT146" s="187" t="s">
        <v>75</v>
      </c>
      <c r="AU146" s="187" t="s">
        <v>82</v>
      </c>
      <c r="AY146" s="186" t="s">
        <v>164</v>
      </c>
      <c r="BK146" s="188">
        <f>SUM(BK147:BK148)</f>
        <v>0</v>
      </c>
    </row>
    <row r="147" spans="1:65" s="2" customFormat="1" ht="14.45" customHeight="1">
      <c r="A147" s="34"/>
      <c r="B147" s="35"/>
      <c r="C147" s="191" t="s">
        <v>2397</v>
      </c>
      <c r="D147" s="191" t="s">
        <v>167</v>
      </c>
      <c r="E147" s="192" t="s">
        <v>3604</v>
      </c>
      <c r="F147" s="193" t="s">
        <v>3603</v>
      </c>
      <c r="G147" s="194" t="s">
        <v>3577</v>
      </c>
      <c r="H147" s="195">
        <v>1</v>
      </c>
      <c r="I147" s="196"/>
      <c r="J147" s="197">
        <f>ROUND(I147*H147,2)</f>
        <v>0</v>
      </c>
      <c r="K147" s="193" t="s">
        <v>171</v>
      </c>
      <c r="L147" s="39"/>
      <c r="M147" s="198" t="s">
        <v>1</v>
      </c>
      <c r="N147" s="199" t="s">
        <v>42</v>
      </c>
      <c r="O147" s="71"/>
      <c r="P147" s="200">
        <f>O147*H147</f>
        <v>0</v>
      </c>
      <c r="Q147" s="200">
        <v>0</v>
      </c>
      <c r="R147" s="200">
        <f>Q147*H147</f>
        <v>0</v>
      </c>
      <c r="S147" s="200">
        <v>0</v>
      </c>
      <c r="T147" s="201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2" t="s">
        <v>3578</v>
      </c>
      <c r="AT147" s="202" t="s">
        <v>167</v>
      </c>
      <c r="AU147" s="202" t="s">
        <v>84</v>
      </c>
      <c r="AY147" s="17" t="s">
        <v>164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7" t="s">
        <v>84</v>
      </c>
      <c r="BK147" s="203">
        <f>ROUND(I147*H147,2)</f>
        <v>0</v>
      </c>
      <c r="BL147" s="17" t="s">
        <v>3578</v>
      </c>
      <c r="BM147" s="202" t="s">
        <v>3605</v>
      </c>
    </row>
    <row r="148" spans="1:65" s="2" customFormat="1" ht="11.25">
      <c r="A148" s="34"/>
      <c r="B148" s="35"/>
      <c r="C148" s="36"/>
      <c r="D148" s="204" t="s">
        <v>174</v>
      </c>
      <c r="E148" s="36"/>
      <c r="F148" s="205" t="s">
        <v>3603</v>
      </c>
      <c r="G148" s="36"/>
      <c r="H148" s="36"/>
      <c r="I148" s="206"/>
      <c r="J148" s="36"/>
      <c r="K148" s="36"/>
      <c r="L148" s="39"/>
      <c r="M148" s="255"/>
      <c r="N148" s="256"/>
      <c r="O148" s="257"/>
      <c r="P148" s="257"/>
      <c r="Q148" s="257"/>
      <c r="R148" s="257"/>
      <c r="S148" s="257"/>
      <c r="T148" s="258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174</v>
      </c>
      <c r="AU148" s="17" t="s">
        <v>84</v>
      </c>
    </row>
    <row r="149" spans="1:65" s="2" customFormat="1" ht="6.95" customHeight="1">
      <c r="A149" s="34"/>
      <c r="B149" s="54"/>
      <c r="C149" s="55"/>
      <c r="D149" s="55"/>
      <c r="E149" s="55"/>
      <c r="F149" s="55"/>
      <c r="G149" s="55"/>
      <c r="H149" s="55"/>
      <c r="I149" s="55"/>
      <c r="J149" s="55"/>
      <c r="K149" s="55"/>
      <c r="L149" s="39"/>
      <c r="M149" s="34"/>
      <c r="O149" s="34"/>
      <c r="P149" s="34"/>
      <c r="Q149" s="34"/>
      <c r="R149" s="34"/>
      <c r="S149" s="34"/>
      <c r="T149" s="34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</row>
  </sheetData>
  <sheetProtection algorithmName="SHA-512" hashValue="6PKqigbIcJEwn4/s6+RQJ6PPnmLQbk+st9dMUMXkyUljH9Ncn9nMV21C7Xx6duyrrooBNccZGAHifgj0tleMNg==" saltValue="jjI5foEi5HuT6QsVk2H6EjzUxbi2Pj9QY86c2aawsKw5HCsGQO+mD1TiDbxOR9tDwJHTgMsoit/ge1pEKbRVvg==" spinCount="100000" sheet="1" objects="1" scenarios="1" formatColumns="0" formatRows="0" autoFilter="0"/>
  <autoFilter ref="C124:K148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SO 01 a 04 - SO Rodinný d...</vt:lpstr>
      <vt:lpstr>SO 02 - Zpevněné plochy</vt:lpstr>
      <vt:lpstr>SO 03 - Tepelné čerpadlo ...</vt:lpstr>
      <vt:lpstr>SO 06 - Dešťové kanalizač...</vt:lpstr>
      <vt:lpstr>SO 07 - Kanalizační splaš...</vt:lpstr>
      <vt:lpstr>SO 08 - Výměna stávající ...</vt:lpstr>
      <vt:lpstr>VRN - Vedlejší rozpočtové...</vt:lpstr>
      <vt:lpstr>'Rekapitulace stavby'!Názvy_tisku</vt:lpstr>
      <vt:lpstr>'SO 01 a 04 - SO Rodinný d...'!Názvy_tisku</vt:lpstr>
      <vt:lpstr>'SO 02 - Zpevněné plochy'!Názvy_tisku</vt:lpstr>
      <vt:lpstr>'SO 03 - Tepelné čerpadlo ...'!Názvy_tisku</vt:lpstr>
      <vt:lpstr>'SO 06 - Dešťové kanalizač...'!Názvy_tisku</vt:lpstr>
      <vt:lpstr>'SO 07 - Kanalizační splaš...'!Názvy_tisku</vt:lpstr>
      <vt:lpstr>'SO 08 - Výměna stávající ...'!Názvy_tisku</vt:lpstr>
      <vt:lpstr>'VRN - Vedlejší rozpočtové...'!Názvy_tisku</vt:lpstr>
      <vt:lpstr>'Rekapitulace stavby'!Oblast_tisku</vt:lpstr>
      <vt:lpstr>'SO 01 a 04 - SO Rodinný d...'!Oblast_tisku</vt:lpstr>
      <vt:lpstr>'SO 02 - Zpevněné plochy'!Oblast_tisku</vt:lpstr>
      <vt:lpstr>'SO 03 - Tepelné čerpadlo ...'!Oblast_tisku</vt:lpstr>
      <vt:lpstr>'SO 06 - Dešťové kanalizač...'!Oblast_tisku</vt:lpstr>
      <vt:lpstr>'SO 07 - Kanalizační splaš...'!Oblast_tisku</vt:lpstr>
      <vt:lpstr>'SO 08 - Výměna stávající ...'!Oblast_tisku</vt:lpstr>
      <vt:lpstr>'VRN - Vedlejší rozpočtové...'!Oblast_tisku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Miloš Vondřejc</dc:creator>
  <cp:lastModifiedBy>Natálie Karpovičová</cp:lastModifiedBy>
  <dcterms:created xsi:type="dcterms:W3CDTF">2021-04-02T05:43:57Z</dcterms:created>
  <dcterms:modified xsi:type="dcterms:W3CDTF">2021-04-07T09:46:24Z</dcterms:modified>
</cp:coreProperties>
</file>